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ekaterinapogodinaicloud.com/Desktop/Работа/"/>
    </mc:Choice>
  </mc:AlternateContent>
  <xr:revisionPtr revIDLastSave="0" documentId="13_ncr:1_{A004FBBD-4CA1-3349-B993-7D65CF3F20AC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Старшая" sheetId="1" r:id="rId1"/>
    <sheet name="Средняя" sheetId="2" r:id="rId2"/>
    <sheet name="Младшая" sheetId="3" r:id="rId3"/>
  </sheets>
  <definedNames>
    <definedName name="местo">Таблица1[[#Headers],[местo2]]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4" i="2" l="1"/>
  <c r="AA20" i="2"/>
  <c r="AA21" i="2"/>
  <c r="AA25" i="2"/>
  <c r="AA26" i="2"/>
  <c r="AA27" i="2"/>
  <c r="AA28" i="2"/>
  <c r="AA29" i="2"/>
  <c r="AA30" i="2"/>
  <c r="AA32" i="2"/>
  <c r="AA38" i="2"/>
  <c r="AA39" i="2"/>
  <c r="AA40" i="2"/>
  <c r="AA41" i="2"/>
  <c r="AA42" i="2"/>
  <c r="AA17" i="2"/>
  <c r="Y20" i="2"/>
  <c r="Y21" i="2"/>
  <c r="Y25" i="2"/>
  <c r="Y26" i="2"/>
  <c r="Y27" i="2"/>
  <c r="Y28" i="2"/>
  <c r="Y29" i="2"/>
  <c r="Y30" i="2"/>
  <c r="Y32" i="2"/>
  <c r="Y34" i="2"/>
  <c r="Y38" i="2"/>
  <c r="Y39" i="2"/>
  <c r="Y40" i="2"/>
  <c r="Y41" i="2"/>
  <c r="Y42" i="2"/>
  <c r="Y17" i="2"/>
  <c r="I20" i="2"/>
  <c r="I21" i="2"/>
  <c r="I25" i="2"/>
  <c r="I26" i="2"/>
  <c r="I27" i="2"/>
  <c r="I28" i="2"/>
  <c r="I29" i="2"/>
  <c r="I30" i="2"/>
  <c r="I32" i="2"/>
  <c r="I34" i="2"/>
  <c r="I38" i="2"/>
  <c r="I39" i="2"/>
  <c r="I40" i="2"/>
  <c r="I41" i="2"/>
  <c r="I42" i="2"/>
  <c r="I17" i="2"/>
  <c r="AA2" i="1"/>
  <c r="AA3" i="1"/>
  <c r="AA4" i="1"/>
  <c r="AA5" i="1"/>
  <c r="AA6" i="1"/>
  <c r="AA7" i="1"/>
  <c r="AA8" i="1"/>
  <c r="AA9" i="1"/>
  <c r="AA10" i="1"/>
  <c r="AA11" i="1"/>
  <c r="Y2" i="1"/>
  <c r="Y3" i="1"/>
  <c r="Y4" i="1"/>
  <c r="Y5" i="1"/>
  <c r="Y6" i="1"/>
  <c r="Y7" i="1"/>
  <c r="Y8" i="1"/>
  <c r="Y9" i="1"/>
  <c r="Y10" i="1"/>
  <c r="Y11" i="1"/>
  <c r="Q31" i="3" l="1"/>
  <c r="Q30" i="3"/>
  <c r="Q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O31" i="3"/>
  <c r="O30" i="3"/>
  <c r="O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</calcChain>
</file>

<file path=xl/sharedStrings.xml><?xml version="1.0" encoding="utf-8"?>
<sst xmlns="http://schemas.openxmlformats.org/spreadsheetml/2006/main" count="383" uniqueCount="226">
  <si>
    <t>Муниципальное образование</t>
  </si>
  <si>
    <t>Возрастная группа</t>
  </si>
  <si>
    <t>Военно-патриотический клуб "Росомаха"</t>
  </si>
  <si>
    <t>Росомахи</t>
  </si>
  <si>
    <t>Средняя</t>
  </si>
  <si>
    <t>МАОУ "Основная общеобразовательная школа № 28"</t>
  </si>
  <si>
    <t>Бурундуки</t>
  </si>
  <si>
    <t>Младшая</t>
  </si>
  <si>
    <t xml:space="preserve">Муниципальное бюджетное общеобразовательное учреждение средняя общеобразовательная школа 84 </t>
  </si>
  <si>
    <t>Орлята</t>
  </si>
  <si>
    <t>Муниципальное казённое общеобразовательное учреждение Краснополянская средняя общеобразовательная школа</t>
  </si>
  <si>
    <t>"Красная Звезда"</t>
  </si>
  <si>
    <t>Старшая</t>
  </si>
  <si>
    <t>Муниципальное автономное учреждение дополнительного образования
"Центр дополнительного образования" 
МО "Каменский городской округ"</t>
  </si>
  <si>
    <t>ВПК Звезда</t>
  </si>
  <si>
    <t>Кушвинский ГО</t>
  </si>
  <si>
    <t>Муниципальное автономное общеобразовательное учреждение средняя общеобразовательная школа 20</t>
  </si>
  <si>
    <t>Импульс</t>
  </si>
  <si>
    <t>Муниципальное автономное общеобразовательное учреждение средняя общеобразовательная школа №20</t>
  </si>
  <si>
    <t xml:space="preserve">Спецназ </t>
  </si>
  <si>
    <t>МБОУ СОШ № 84</t>
  </si>
  <si>
    <t>Солнце востока</t>
  </si>
  <si>
    <t>ГО Краснотурьинск</t>
  </si>
  <si>
    <t>Муниципальное автономное общеобразовательное учреждение "Основная общеобразовательная школа № 28"</t>
  </si>
  <si>
    <t>"Краеведы"</t>
  </si>
  <si>
    <t>Муниципальное бюджетное общеобразовательное учреждение Пышминского городского округа "Трифоновская средняя общеобразовательная школа"</t>
  </si>
  <si>
    <t>"Ура"</t>
  </si>
  <si>
    <t>ГО "Город Лесной"</t>
  </si>
  <si>
    <t>Муниципальное бюджетное общеобразовательное учреждение "Средняя общеобразовательная школа №73"</t>
  </si>
  <si>
    <t>Росинки</t>
  </si>
  <si>
    <t>МБОУ "Средняя общеобразовательная школа №73"</t>
  </si>
  <si>
    <t>Патриот</t>
  </si>
  <si>
    <t xml:space="preserve">МБОУ СОШ 75 муниципальное бюджетное образовательное учреждение "Средняя общеобразовательная школа №75" </t>
  </si>
  <si>
    <t>Огонек</t>
  </si>
  <si>
    <t>Каменск-Уральский ГО</t>
  </si>
  <si>
    <t>Муниципальное автономное общеобразовательное учреждение "Основная общеобразовательная школа № 27 с интернатом"</t>
  </si>
  <si>
    <t>Патриоты</t>
  </si>
  <si>
    <t>МАОУ СОШ 143</t>
  </si>
  <si>
    <t>мы вместе</t>
  </si>
  <si>
    <t xml:space="preserve">Муниципальное казенное образовательное учреждение основная образовательная школа </t>
  </si>
  <si>
    <t>Клен</t>
  </si>
  <si>
    <t>Дружные ребята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</si>
  <si>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Асбестовского городского округа</t>
  </si>
  <si>
    <t>Галактика</t>
  </si>
  <si>
    <t>Муниципальное автономное общеобразовательное учреждение "Средняя общеобразовательная школа №2"</t>
  </si>
  <si>
    <t>Высота</t>
  </si>
  <si>
    <t>МАОУ СОШ № 20</t>
  </si>
  <si>
    <t xml:space="preserve">Муниципальное автономное общеобразовательное учреждение средняя общеобразовательная школа  № 20 </t>
  </si>
  <si>
    <t>Дружина</t>
  </si>
  <si>
    <t>Муниципальное автономное общеобразовательное учреждение средняя общеобразовательная школа № 20</t>
  </si>
  <si>
    <t>Пересвет</t>
  </si>
  <si>
    <t>МАОУ «Центр образования №7 им
героя Р.Ф Ю.С Игитова»</t>
  </si>
  <si>
    <t>ВСК «Пламя»</t>
  </si>
  <si>
    <t>Искра</t>
  </si>
  <si>
    <t>МАОУ лицей № 135</t>
  </si>
  <si>
    <t>Юные спасатели</t>
  </si>
  <si>
    <t xml:space="preserve">
Муниципальное общеобразовательное учреждение Валериановская средняя 
общеобразовательная школа имени Героя Советского Союза А. В. Рогозина</t>
  </si>
  <si>
    <t>"Пламя дружбы"</t>
  </si>
  <si>
    <t>Факел</t>
  </si>
  <si>
    <t>МАОУ "СОШ № 3"</t>
  </si>
  <si>
    <t>"Адриналин"</t>
  </si>
  <si>
    <t>МБОУ СОШ № 75</t>
  </si>
  <si>
    <t>Муниципальное бюджетное общеобразовательное учреждение "Средняя общеобразовательная школа № 75" (МБОУ СОШ №75)</t>
  </si>
  <si>
    <t>"Поиск"</t>
  </si>
  <si>
    <t>Орлята России</t>
  </si>
  <si>
    <t>Муниципальное автономное общеобразовательное учреждение "Средняя общеобразовательная школа №12"</t>
  </si>
  <si>
    <t>Монолит</t>
  </si>
  <si>
    <t xml:space="preserve">МБУ ДО Центр детского творчества </t>
  </si>
  <si>
    <t>Муниципальное автономное общеобразовательное учреждение средняя общеобразовательная школа №3</t>
  </si>
  <si>
    <t>"Кама"</t>
  </si>
  <si>
    <t>МУНИЦИПАЛЬНОЕ БЮДЖЕТНОЕ ОБЩЕОБРАЗОВАТЕЛЬНОЕ УЧРЕЖДЕНИЕ "СРЕДНЯЯ ОБЩЕОБРАЗОВАТЕЛЬНАЯ ШКОЛА №75"</t>
  </si>
  <si>
    <t>"Семейка"</t>
  </si>
  <si>
    <t xml:space="preserve">Муниципальное бюджетное общеобразовательное учреждение "Средняя общеобразовательная школа № 75" </t>
  </si>
  <si>
    <t xml:space="preserve">"Радуга" </t>
  </si>
  <si>
    <t>"75 элемент"</t>
  </si>
  <si>
    <t>ГО Карпинск</t>
  </si>
  <si>
    <t>МАОУ СОШ N5</t>
  </si>
  <si>
    <t>"Альфа"</t>
  </si>
  <si>
    <t>Муниципальное автономное общеобразовательное учреждение средняя общеобразовательная школа № 10 имени воина-интернационалиста Александра Харламова</t>
  </si>
  <si>
    <t>Муниципальное бюджетное общеобразовательное учреждение средняя общеобразовательная школа №84</t>
  </si>
  <si>
    <t>Огненные волки</t>
  </si>
  <si>
    <t>Муниципальное автономное общеобразовательное учреждение «Школа № 7» Камышловского городского округа</t>
  </si>
  <si>
    <t>Застава Красных партизан</t>
  </si>
  <si>
    <t>МАОУ СОШ 163</t>
  </si>
  <si>
    <t xml:space="preserve">Патриот </t>
  </si>
  <si>
    <t xml:space="preserve">Муниципальное бюджетное общеобразовательное учреждение "Средняя общеобразовательная школа №75" </t>
  </si>
  <si>
    <t>Капибара Squad</t>
  </si>
  <si>
    <t>Муниципальное бюджетное общеобразовательное учреждение "Средняя общеобразовательная школа № 71"</t>
  </si>
  <si>
    <t>Русичи</t>
  </si>
  <si>
    <t>Муниципальное казенное общеобразовательное учреждение«Новоисетская средняя общеобразовательная школа»</t>
  </si>
  <si>
    <t>Позитив</t>
  </si>
  <si>
    <t>Муниципальное бюджетное общеобразовательное учреждение "Средняя общеобразовательная школа № 75"</t>
  </si>
  <si>
    <t>ДОМ (дружба оберегает мир)</t>
  </si>
  <si>
    <t>Муниципальное автономное общеобразовательное учреждение "Средняя общеобразовательная школа №1"</t>
  </si>
  <si>
    <t>"Юнармеец"</t>
  </si>
  <si>
    <t xml:space="preserve">Муниципальное автономное общеобразовательное учреждение "Школа № 3" </t>
  </si>
  <si>
    <t>Мечтатели</t>
  </si>
  <si>
    <t xml:space="preserve">Муниципальное бюджетное общеобразовательное учреждение "Средняя общеобразовательная школа №5" </t>
  </si>
  <si>
    <t>Муниципальное автономное общеобразовательное учреждение "Средняя общеобразовательная школа №7" п. Исеть</t>
  </si>
  <si>
    <t>"Россияне"</t>
  </si>
  <si>
    <t xml:space="preserve">ГАПОУ СО "Алапаевский многопрофильный техникум" </t>
  </si>
  <si>
    <t>Волонтёрский отряд АМТеam</t>
  </si>
  <si>
    <t>Муниципальное автономное общеобразовательное учреждение средняя общеобразовательная школа №28</t>
  </si>
  <si>
    <t>Рубеж</t>
  </si>
  <si>
    <t>Маячки</t>
  </si>
  <si>
    <t>Алапаевский филиал АН ПОО "Уральский промышленно-экономический техникум"</t>
  </si>
  <si>
    <t>Россияне</t>
  </si>
  <si>
    <t>"Экипаж"</t>
  </si>
  <si>
    <t>МАОУ СОШ №20</t>
  </si>
  <si>
    <t>Муниципальное общеобразовательное учреждение средняя общеобразовательная школа № 20</t>
  </si>
  <si>
    <t>Лидеры</t>
  </si>
  <si>
    <t>Муниципальное автономное учреждение средняя общеобразовательная школа N° 20 п.Баранчинский</t>
  </si>
  <si>
    <t>Отважные</t>
  </si>
  <si>
    <t>Муниципальное автономное учреждение "Средняя общеобразовательная школа 9 им Г.А. Архипова "</t>
  </si>
  <si>
    <t xml:space="preserve">Патриоты </t>
  </si>
  <si>
    <t>Муниципальное бюджетное общеобразовательное учреждение «Средняя общеобразовательная школа № 75»</t>
  </si>
  <si>
    <t>ВОГУЛЫ</t>
  </si>
  <si>
    <t xml:space="preserve">Муниципальное автономное общеобразовательных учреждение средне общеобразовательных школа№1с углублённым изучением отдельных предметов имени БС Суворова
</t>
  </si>
  <si>
    <t>Муниципальное автономное общеобразовательное учреждение "Средняя общеобразовательная школа № 24"</t>
  </si>
  <si>
    <t>"Патриот"</t>
  </si>
  <si>
    <t>Муниципальное казенное общеобразовательное учреждение основная общеобразовательная школа N6 пгт Дружинино</t>
  </si>
  <si>
    <t>Поколение Z</t>
  </si>
  <si>
    <t>Муниципальное казенное общеобразовательное учреждение основная общеобразовательная школа N 6 пгт Дружинино</t>
  </si>
  <si>
    <t>Байкаловский МР</t>
  </si>
  <si>
    <t xml:space="preserve">Муниципальное казённое общеобразовательное учреждение Вязовская основная общеобразовательная школа </t>
  </si>
  <si>
    <t>Вызовцы</t>
  </si>
  <si>
    <t>МАДОУ детский сад "Маячок", структурное подразделение детский сад №141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</si>
  <si>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</si>
  <si>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Пламя</t>
  </si>
  <si>
    <t>МАОУ Байкаловская СОШ</t>
  </si>
  <si>
    <t>МАОУ "Байкаловская СОШ"</t>
  </si>
  <si>
    <t>ЛК-вперед!</t>
  </si>
  <si>
    <t>Мы- россияне</t>
  </si>
  <si>
    <t>Муниципальное автономное общеобразовательное  учреждение средняя общеобразовательная школа 20</t>
  </si>
  <si>
    <t>Звезда</t>
  </si>
  <si>
    <t>Муниципальное казённое общеобразовательное учреждение Городищенская средняя общеобразовательная школа</t>
  </si>
  <si>
    <t>Росичи</t>
  </si>
  <si>
    <t>Муниципальное автономное общеобразовательное учреждение
Еланская средняя общеобразовательная школа</t>
  </si>
  <si>
    <t>Успех</t>
  </si>
  <si>
    <t xml:space="preserve">МКОУ Нижне-Иленская СОШ </t>
  </si>
  <si>
    <t>Муниципальное казенное общеобразовательное учреждение Чурманская основная общеобразовательная школа</t>
  </si>
  <si>
    <t>Дружба народов</t>
  </si>
  <si>
    <t>Нижнесергинский район</t>
  </si>
  <si>
    <t>Муниципальное Казённое Общеобразовательное Учреждение Средняя Общеобразовательная школа 13</t>
  </si>
  <si>
    <t>"Отважные"</t>
  </si>
  <si>
    <t>Муниципальное автономное общеобразовательное учреждение "Байкаловская средняя общеобразовательная школа"</t>
  </si>
  <si>
    <t>Муниципальное казённое общеобразовательное учреждение Ляпуновская средняя общеобразовательная школа</t>
  </si>
  <si>
    <t>"Дружба"</t>
  </si>
  <si>
    <t>г. Кушва</t>
  </si>
  <si>
    <t>Муниципальное авономное общеобразовательное учреждение средняя общеобразовательная школа #1</t>
  </si>
  <si>
    <t>Дети России</t>
  </si>
  <si>
    <t>Муниципальное автономное общеобразовательное учреждение средняя общеобразовательная школа №4</t>
  </si>
  <si>
    <t xml:space="preserve">ВПК "Ястреб" </t>
  </si>
  <si>
    <t>ГО Верхний Тагил</t>
  </si>
  <si>
    <t>"Крепость"</t>
  </si>
  <si>
    <t xml:space="preserve"> г. Асбест</t>
  </si>
  <si>
    <t>Малышевский ГО</t>
  </si>
  <si>
    <t>МО г. Алапаевск</t>
  </si>
  <si>
    <t>г. Краснотурьинск</t>
  </si>
  <si>
    <t>п. Баранчинский</t>
  </si>
  <si>
    <t>г. Нижняя Салда</t>
  </si>
  <si>
    <t>Образовательное учережение</t>
  </si>
  <si>
    <t>Команда</t>
  </si>
  <si>
    <t>Возврастная группа</t>
  </si>
  <si>
    <t>Авангард</t>
  </si>
  <si>
    <t>Образовательное учереждение</t>
  </si>
  <si>
    <t xml:space="preserve"> пос.Большой Исток</t>
  </si>
  <si>
    <t>Каменский ГО</t>
  </si>
  <si>
    <t>Пышминский ГО</t>
  </si>
  <si>
    <t>Асбестовский ГО</t>
  </si>
  <si>
    <t>Качканарский ГО</t>
  </si>
  <si>
    <t>п.Рудничный</t>
  </si>
  <si>
    <t>Камышловский ГО</t>
  </si>
  <si>
    <t>ДружининскоеГП</t>
  </si>
  <si>
    <t>Арамильский ГО</t>
  </si>
  <si>
    <t>с. Старобухарово</t>
  </si>
  <si>
    <t>п.Бранчинский</t>
  </si>
  <si>
    <t xml:space="preserve"> Байкаловский МР</t>
  </si>
  <si>
    <t xml:space="preserve"> г. Екатеринбург</t>
  </si>
  <si>
    <t xml:space="preserve"> ГО "Город Лесной"</t>
  </si>
  <si>
    <t xml:space="preserve"> ГО Верхняя Пышма</t>
  </si>
  <si>
    <t>Дружининское ГП</t>
  </si>
  <si>
    <t>г. Нижний Тагил</t>
  </si>
  <si>
    <t xml:space="preserve">г. Алапаевск </t>
  </si>
  <si>
    <t xml:space="preserve"> Кушвинский ГО</t>
  </si>
  <si>
    <t>п.Баранчинский</t>
  </si>
  <si>
    <t>п.Половинный</t>
  </si>
  <si>
    <t>Спутник</t>
  </si>
  <si>
    <t>Ровесник</t>
  </si>
  <si>
    <t xml:space="preserve">п. Валериановск    </t>
  </si>
  <si>
    <t>МОУ Валериановская школа имени Героя Советского Союза А.В. Рогозина</t>
  </si>
  <si>
    <t>Сила народов</t>
  </si>
  <si>
    <t>МБУ ДО "ЦДТ"</t>
  </si>
  <si>
    <t>Комета</t>
  </si>
  <si>
    <t>п.Дружинино</t>
  </si>
  <si>
    <t>МКОУ ООШ № 6</t>
  </si>
  <si>
    <t>Цветики-семицветики</t>
  </si>
  <si>
    <t>г.Лесной</t>
  </si>
  <si>
    <t>одниночные строевые приемы (баллы)</t>
  </si>
  <si>
    <t>сумма мест 1 блока</t>
  </si>
  <si>
    <t>место 1 блок</t>
  </si>
  <si>
    <t>место 2 блок</t>
  </si>
  <si>
    <t>разборка-сборка АК (время)</t>
  </si>
  <si>
    <t>подтягивание (кол-во)</t>
  </si>
  <si>
    <t>отжимание (кол-во)</t>
  </si>
  <si>
    <t>пресс (кол-во)</t>
  </si>
  <si>
    <t>прыжки через скакалку (кол-во)</t>
  </si>
  <si>
    <t>челночный бег (время)</t>
  </si>
  <si>
    <t>прыжок в длину (см)</t>
  </si>
  <si>
    <t>итог игры "Зарничка" (место)</t>
  </si>
  <si>
    <t>место3</t>
  </si>
  <si>
    <t>место4</t>
  </si>
  <si>
    <t>строевой конкурс/песня(баллы)</t>
  </si>
  <si>
    <t>место</t>
  </si>
  <si>
    <t>место2</t>
  </si>
  <si>
    <t>строевой конкурс (баллы)</t>
  </si>
  <si>
    <t>сумма мест за 2 блок</t>
  </si>
  <si>
    <t>место за 2 блок</t>
  </si>
  <si>
    <t>сумма мест за 1 и 2 блок</t>
  </si>
  <si>
    <t>мeсто</t>
  </si>
  <si>
    <t>местo</t>
  </si>
  <si>
    <t>меcто</t>
  </si>
  <si>
    <t>местo2</t>
  </si>
  <si>
    <t>место за 3 блок</t>
  </si>
  <si>
    <t>сумма мест за 3 блок</t>
  </si>
  <si>
    <t>сумма мест за 1-3 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</si>
</sst>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</font>
    <font>
      <sz val="12"/>
      <color rgb="FF000000"/>
      <name val="Arial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" xfId="0" applyFont="1" applyBorder="1"/>
    <xf numFmtId="0" fontId="1" fillId="3" borderId="8" xfId="0" applyFont="1" applyFill="1" applyBorder="1"/>
    <xf numFmtId="0" fontId="1" fillId="3" borderId="11" xfId="0" applyFont="1" applyFill="1" applyBorder="1"/>
    <xf numFmtId="0" fontId="1" fillId="3" borderId="3" xfId="0" applyFont="1" applyFill="1" applyBorder="1"/>
    <xf numFmtId="0" fontId="1" fillId="0" borderId="10" xfId="0" applyFont="1" applyBorder="1"/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5" xfId="0" applyFont="1" applyFill="1" applyBorder="1"/>
    <xf numFmtId="0" fontId="1" fillId="3" borderId="10" xfId="0" applyFont="1" applyFill="1" applyBorder="1"/>
    <xf numFmtId="0" fontId="1" fillId="3" borderId="0" xfId="0" applyFont="1" applyFill="1"/>
    <xf numFmtId="0" fontId="4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9" borderId="0" xfId="0" applyFill="1"/>
    <xf numFmtId="0" fontId="3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AB11" totalsRowShown="0" headerRowDxfId="64" dataDxfId="62" headerRowBorderDxfId="63" tableBorderDxfId="61" totalsRowBorderDxfId="60">
  <sortState xmlns:xlrd2="http://schemas.microsoft.com/office/spreadsheetml/2017/richdata2" ref="A2:D11">
    <sortCondition ref="A1:A11"/>
  </sortState>
  <tableColumns count="28">
    <tableColumn id="1" xr3:uid="{00000000-0010-0000-0000-000001000000}" name="Муниципальное образование" dataDxfId="59"/>
    <tableColumn id="2" xr3:uid="{00000000-0010-0000-0000-000002000000}" name="Образовательное учережение" dataDxfId="58"/>
    <tableColumn id="3" xr3:uid="{00000000-0010-0000-0000-000003000000}" name="Команда" dataDxfId="57"/>
    <tableColumn id="4" xr3:uid="{00000000-0010-0000-0000-000004000000}" name="Возврастная группа" dataDxfId="56"/>
    <tableColumn id="5" xr3:uid="{00000000-0010-0000-0000-000005000000}" name="строевой конкурс/песня(баллы)" dataDxfId="55"/>
    <tableColumn id="12" xr3:uid="{00000000-0010-0000-0000-00000C000000}" name="место" dataDxfId="54"/>
    <tableColumn id="6" xr3:uid="{00000000-0010-0000-0000-000006000000}" name="одниночные строевые приемы (баллы)" dataDxfId="53"/>
    <tableColumn id="7" xr3:uid="{00000000-0010-0000-0000-000007000000}" name="мeсто" dataDxfId="52"/>
    <tableColumn id="8" xr3:uid="{00000000-0010-0000-0000-000008000000}" name="сумма мест 1 блока" dataDxfId="51"/>
    <tableColumn id="9" xr3:uid="{00000000-0010-0000-0000-000009000000}" name="место 1 блок" dataDxfId="50"/>
    <tableColumn id="13" xr3:uid="{00000000-0010-0000-0000-00000D000000}" name="разборка-сборка АК (время)" dataDxfId="49"/>
    <tableColumn id="14" xr3:uid="{00000000-0010-0000-0000-00000E000000}" name="место 2 блок" dataDxfId="48"/>
    <tableColumn id="15" xr3:uid="{00000000-0010-0000-0000-00000F000000}" name="подтягивание (кол-во)" dataDxfId="47"/>
    <tableColumn id="16" xr3:uid="{00000000-0010-0000-0000-000010000000}" name="местo" dataDxfId="46"/>
    <tableColumn id="17" xr3:uid="{00000000-0010-0000-0000-000011000000}" name="отжимание (кол-во)" dataDxfId="45">
      <calculatedColumnFormula>SUM(Таблица1[[#This Row],[строевой конкурс/песня(баллы)]:[местo]])</calculatedColumnFormula>
    </tableColumn>
    <tableColumn id="18" xr3:uid="{00000000-0010-0000-0000-000012000000}" name="меcто" dataDxfId="44"/>
    <tableColumn id="19" xr3:uid="{00000000-0010-0000-0000-000013000000}" name="пресс (кол-во)" dataDxfId="43"/>
    <tableColumn id="20" xr3:uid="{00000000-0010-0000-0000-000014000000}" name="местo2" dataDxfId="42"/>
    <tableColumn id="21" xr3:uid="{00000000-0010-0000-0000-000015000000}" name="прыжки через скакалку (кол-во)" dataDxfId="41"/>
    <tableColumn id="22" xr3:uid="{00000000-0010-0000-0000-000016000000}" name="место2" dataDxfId="40"/>
    <tableColumn id="23" xr3:uid="{00000000-0010-0000-0000-000017000000}" name="челночный бег (время)" dataDxfId="39"/>
    <tableColumn id="24" xr3:uid="{00000000-0010-0000-0000-000018000000}" name="место3" dataDxfId="38"/>
    <tableColumn id="25" xr3:uid="{00000000-0010-0000-0000-000019000000}" name="прыжок в длину (см)" dataDxfId="37"/>
    <tableColumn id="26" xr3:uid="{00000000-0010-0000-0000-00001A000000}" name="место4" dataDxfId="36"/>
    <tableColumn id="27" xr3:uid="{00000000-0010-0000-0000-00001B000000}" name="сумма мест за 3 блок" dataDxfId="35">
      <calculatedColumnFormula>Таблица1[[#This Row],[место4]]+Таблица1[[#This Row],[место3]]+Таблица1[[#This Row],[место2]]+Таблица1[[#This Row],[местo2]]+Таблица1[[#This Row],[меcто]]+Таблица1[[#This Row],[местo]]</calculatedColumnFormula>
    </tableColumn>
    <tableColumn id="28" xr3:uid="{00000000-0010-0000-0000-00001C000000}" name="место за 3 блок" dataDxfId="34"/>
    <tableColumn id="29" xr3:uid="{00000000-0010-0000-0000-00001D000000}" name="сумма мест за 1-3 блок" dataDxfId="33">
      <calculatedColumnFormula>Таблица1[[#This Row],[место за 3 блок]]+Таблица1[[#This Row],[место 2 блок]]+Таблица1[[#This Row],[место 1 блок]]</calculatedColumnFormula>
    </tableColumn>
    <tableColumn id="30" xr3:uid="{00000000-0010-0000-0000-00001E000000}" name="итог игры &quot;Зарничка&quot; (место)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3" displayName="Таблица3" ref="A1:D47" totalsRowShown="0" headerRowDxfId="31" dataDxfId="29" headerRowBorderDxfId="30" tableBorderDxfId="28" totalsRowBorderDxfId="27">
  <autoFilter ref="A1:D47" xr:uid="{00000000-0009-0000-0100-000003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A2:D45">
    <sortCondition ref="A1:A45"/>
  </sortState>
  <tableColumns count="4">
    <tableColumn id="1" xr3:uid="{00000000-0010-0000-0100-000001000000}" name="Муниципальное образование" dataDxfId="26"/>
    <tableColumn id="2" xr3:uid="{00000000-0010-0000-0100-000002000000}" name="Образовательное учереждение" dataDxfId="25"/>
    <tableColumn id="3" xr3:uid="{00000000-0010-0000-0100-000003000000}" name="Команда" dataDxfId="24"/>
    <tableColumn id="4" xr3:uid="{00000000-0010-0000-0100-000004000000}" name="Возрастная группа" dataDxfId="2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а4" displayName="Таблица4" ref="A1:R29" totalsRowShown="0" headerRowDxfId="22" dataDxfId="20" headerRowBorderDxfId="21" tableBorderDxfId="19" totalsRowBorderDxfId="18">
  <sortState xmlns:xlrd2="http://schemas.microsoft.com/office/spreadsheetml/2017/richdata2" ref="A2:D28">
    <sortCondition ref="A1:A28"/>
  </sortState>
  <tableColumns count="18">
    <tableColumn id="1" xr3:uid="{00000000-0010-0000-0200-000001000000}" name="Муниципальное образование" dataDxfId="17"/>
    <tableColumn id="2" xr3:uid="{00000000-0010-0000-0200-000002000000}" name="Образовательное учереждение" dataDxfId="16"/>
    <tableColumn id="3" xr3:uid="{00000000-0010-0000-0200-000003000000}" name="Команда" dataDxfId="15"/>
    <tableColumn id="4" xr3:uid="{00000000-0010-0000-0200-000004000000}" name="Возрастная группа" dataDxfId="14"/>
    <tableColumn id="14" xr3:uid="{00000000-0010-0000-0200-00000E000000}" name="строевой конкурс (баллы)" dataDxfId="13"/>
    <tableColumn id="15" xr3:uid="{00000000-0010-0000-0200-00000F000000}" name="место 1 блок" dataDxfId="12"/>
    <tableColumn id="16" xr3:uid="{00000000-0010-0000-0200-000010000000}" name="прыжок в длину (см)" dataDxfId="11"/>
    <tableColumn id="17" xr3:uid="{00000000-0010-0000-0200-000011000000}" name="место" dataDxfId="10"/>
    <tableColumn id="18" xr3:uid="{00000000-0010-0000-0200-000012000000}" name="прыжки через скакалку (кол-во)" dataDxfId="9"/>
    <tableColumn id="19" xr3:uid="{00000000-0010-0000-0200-000013000000}" name="место2" dataDxfId="8"/>
    <tableColumn id="20" xr3:uid="{00000000-0010-0000-0200-000014000000}" name="пресс (кол-во)" dataDxfId="7"/>
    <tableColumn id="21" xr3:uid="{00000000-0010-0000-0200-000015000000}" name="место3" dataDxfId="6"/>
    <tableColumn id="22" xr3:uid="{00000000-0010-0000-0200-000016000000}" name="челночный бег (время)" dataDxfId="5"/>
    <tableColumn id="23" xr3:uid="{00000000-0010-0000-0200-000017000000}" name="место4" dataDxfId="4"/>
    <tableColumn id="24" xr3:uid="{00000000-0010-0000-0200-000018000000}" name="сумма мест за 2 блок" dataDxfId="3">
      <calculatedColumnFormula>Таблица4[[#This Row],[место]]+Таблица4[[#This Row],[место2]]+Таблица4[[#This Row],[место3]]+Таблица4[[#This Row],[место4]]</calculatedColumnFormula>
    </tableColumn>
    <tableColumn id="25" xr3:uid="{00000000-0010-0000-0200-000019000000}" name="место за 2 блок" dataDxfId="2"/>
    <tableColumn id="26" xr3:uid="{00000000-0010-0000-0200-00001A000000}" name="сумма мест за 1 и 2 блок" dataDxfId="1">
      <calculatedColumnFormula>Таблица4[[#This Row],[место за 2 блок]]+Таблица4[[#This Row],[место 1 блок]]</calculatedColumnFormula>
    </tableColumn>
    <tableColumn id="27" xr3:uid="{00000000-0010-0000-0200-00001B000000}" name="итог игры &quot;Зарничка&quot; (место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49"/>
  <sheetViews>
    <sheetView topLeftCell="F1" zoomScale="90" zoomScaleNormal="90" workbookViewId="0">
      <pane ySplit="1" topLeftCell="A2" activePane="bottomLeft" state="frozen"/>
      <selection pane="bottomLeft" activeCell="O18" sqref="O18"/>
    </sheetView>
  </sheetViews>
  <sheetFormatPr baseColWidth="10" defaultColWidth="12.5" defaultRowHeight="15.75" customHeight="1" x14ac:dyDescent="0.15"/>
  <cols>
    <col min="1" max="1" width="32.1640625" customWidth="1"/>
    <col min="2" max="2" width="24.83203125" customWidth="1"/>
    <col min="3" max="3" width="18.83203125" customWidth="1"/>
    <col min="4" max="4" width="20" customWidth="1"/>
    <col min="5" max="5" width="15" customWidth="1"/>
    <col min="6" max="6" width="7.83203125" customWidth="1"/>
    <col min="7" max="7" width="11.6640625" customWidth="1"/>
    <col min="8" max="8" width="8.1640625" customWidth="1"/>
    <col min="9" max="9" width="10.6640625" customWidth="1"/>
    <col min="10" max="10" width="11.6640625" customWidth="1"/>
    <col min="11" max="11" width="13.83203125" customWidth="1"/>
    <col min="12" max="12" width="11.33203125" customWidth="1"/>
    <col min="13" max="13" width="9.33203125" customWidth="1"/>
    <col min="14" max="14" width="8.5" customWidth="1"/>
    <col min="15" max="15" width="11.83203125" customWidth="1"/>
    <col min="16" max="16" width="7.33203125" customWidth="1"/>
    <col min="17" max="17" width="10.1640625" customWidth="1"/>
    <col min="18" max="18" width="9.33203125" customWidth="1"/>
    <col min="19" max="19" width="9.5" customWidth="1"/>
    <col min="20" max="21" width="8.5" customWidth="1"/>
    <col min="22" max="22" width="8.1640625" customWidth="1"/>
    <col min="23" max="23" width="9.83203125" customWidth="1"/>
    <col min="24" max="24" width="9.1640625" customWidth="1"/>
    <col min="25" max="25" width="11.33203125" customWidth="1"/>
  </cols>
  <sheetData>
    <row r="1" spans="1:28" ht="47.25" customHeight="1" x14ac:dyDescent="0.2">
      <c r="A1" s="1" t="s">
        <v>0</v>
      </c>
      <c r="B1" s="2" t="s">
        <v>161</v>
      </c>
      <c r="C1" s="2" t="s">
        <v>162</v>
      </c>
      <c r="D1" s="3" t="s">
        <v>163</v>
      </c>
      <c r="E1" s="25" t="s">
        <v>212</v>
      </c>
      <c r="F1" s="26" t="s">
        <v>213</v>
      </c>
      <c r="G1" s="27" t="s">
        <v>198</v>
      </c>
      <c r="H1" s="26" t="s">
        <v>219</v>
      </c>
      <c r="I1" s="27" t="s">
        <v>199</v>
      </c>
      <c r="J1" s="35" t="s">
        <v>200</v>
      </c>
      <c r="K1" s="27" t="s">
        <v>202</v>
      </c>
      <c r="L1" s="35" t="s">
        <v>201</v>
      </c>
      <c r="M1" s="27" t="s">
        <v>203</v>
      </c>
      <c r="N1" s="26" t="s">
        <v>220</v>
      </c>
      <c r="O1" s="27" t="s">
        <v>204</v>
      </c>
      <c r="P1" s="28" t="s">
        <v>221</v>
      </c>
      <c r="Q1" s="27" t="s">
        <v>205</v>
      </c>
      <c r="R1" s="28" t="s">
        <v>222</v>
      </c>
      <c r="S1" s="27" t="s">
        <v>206</v>
      </c>
      <c r="T1" s="28" t="s">
        <v>214</v>
      </c>
      <c r="U1" s="27" t="s">
        <v>207</v>
      </c>
      <c r="V1" s="28" t="s">
        <v>210</v>
      </c>
      <c r="W1" s="27" t="s">
        <v>208</v>
      </c>
      <c r="X1" s="26" t="s">
        <v>211</v>
      </c>
      <c r="Y1" s="62" t="s">
        <v>224</v>
      </c>
      <c r="Z1" s="66" t="s">
        <v>223</v>
      </c>
      <c r="AA1" s="63" t="s">
        <v>225</v>
      </c>
      <c r="AB1" s="37" t="s">
        <v>209</v>
      </c>
    </row>
    <row r="2" spans="1:28" ht="16" x14ac:dyDescent="0.2">
      <c r="A2" s="4" t="s">
        <v>155</v>
      </c>
      <c r="B2" s="5" t="s">
        <v>42</v>
      </c>
      <c r="C2" s="5" t="s">
        <v>58</v>
      </c>
      <c r="D2" s="6" t="s">
        <v>12</v>
      </c>
      <c r="E2" s="20"/>
      <c r="F2" s="26"/>
      <c r="G2" s="20"/>
      <c r="H2" s="26"/>
      <c r="I2" s="20"/>
      <c r="J2" s="36"/>
      <c r="K2" s="20"/>
      <c r="L2" s="36"/>
      <c r="M2" s="20"/>
      <c r="N2" s="30"/>
      <c r="O2" s="20"/>
      <c r="P2" s="31"/>
      <c r="Q2" s="5"/>
      <c r="R2" s="31"/>
      <c r="S2" s="5"/>
      <c r="T2" s="31"/>
      <c r="U2" s="5"/>
      <c r="V2" s="31"/>
      <c r="W2" s="5"/>
      <c r="X2" s="31"/>
      <c r="Y2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0</v>
      </c>
      <c r="Z2" s="36"/>
      <c r="AA2" s="29">
        <f>Таблица1[[#This Row],[место за 3 блок]]+Таблица1[[#This Row],[место 2 блок]]+Таблица1[[#This Row],[место 1 блок]]</f>
        <v>0</v>
      </c>
      <c r="AB2" s="38"/>
    </row>
    <row r="3" spans="1:28" ht="16" x14ac:dyDescent="0.2">
      <c r="A3" s="4" t="s">
        <v>123</v>
      </c>
      <c r="B3" s="5" t="s">
        <v>10</v>
      </c>
      <c r="C3" s="5" t="s">
        <v>11</v>
      </c>
      <c r="D3" s="6" t="s">
        <v>12</v>
      </c>
      <c r="E3" s="20"/>
      <c r="F3" s="26"/>
      <c r="G3" s="20"/>
      <c r="H3" s="26"/>
      <c r="I3" s="20"/>
      <c r="J3" s="36"/>
      <c r="K3" s="20"/>
      <c r="L3" s="36"/>
      <c r="M3" s="20"/>
      <c r="N3" s="30"/>
      <c r="O3" s="20"/>
      <c r="P3" s="31"/>
      <c r="Q3" s="5"/>
      <c r="R3" s="31"/>
      <c r="S3" s="5"/>
      <c r="T3" s="31"/>
      <c r="U3" s="5"/>
      <c r="V3" s="31"/>
      <c r="W3" s="5"/>
      <c r="X3" s="31"/>
      <c r="Y3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0</v>
      </c>
      <c r="Z3" s="36"/>
      <c r="AA3" s="29">
        <f>Таблица1[[#This Row],[место за 3 блок]]+Таблица1[[#This Row],[место 2 блок]]+Таблица1[[#This Row],[место 1 блок]]</f>
        <v>0</v>
      </c>
      <c r="AB3" s="38"/>
    </row>
    <row r="4" spans="1:28" ht="16" x14ac:dyDescent="0.2">
      <c r="A4" s="4" t="s">
        <v>123</v>
      </c>
      <c r="B4" s="5" t="s">
        <v>130</v>
      </c>
      <c r="C4" s="5" t="s">
        <v>131</v>
      </c>
      <c r="D4" s="6" t="s">
        <v>12</v>
      </c>
      <c r="E4" s="20"/>
      <c r="F4" s="26"/>
      <c r="G4" s="20"/>
      <c r="H4" s="26"/>
      <c r="I4" s="20"/>
      <c r="J4" s="36"/>
      <c r="K4" s="20"/>
      <c r="L4" s="36"/>
      <c r="M4" s="20"/>
      <c r="N4" s="30"/>
      <c r="O4" s="20"/>
      <c r="P4" s="31"/>
      <c r="Q4" s="5"/>
      <c r="R4" s="31"/>
      <c r="S4" s="5"/>
      <c r="T4" s="31"/>
      <c r="U4" s="5"/>
      <c r="V4" s="31"/>
      <c r="W4" s="5"/>
      <c r="X4" s="31"/>
      <c r="Y4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0</v>
      </c>
      <c r="Z4" s="36"/>
      <c r="AA4" s="29">
        <f>Таблица1[[#This Row],[место за 3 блок]]+Таблица1[[#This Row],[место 2 блок]]+Таблица1[[#This Row],[место 1 блок]]</f>
        <v>0</v>
      </c>
      <c r="AB4" s="38"/>
    </row>
    <row r="5" spans="1:28" ht="16" x14ac:dyDescent="0.2">
      <c r="A5" s="4" t="s">
        <v>158</v>
      </c>
      <c r="B5" s="5" t="s">
        <v>118</v>
      </c>
      <c r="C5" s="5" t="s">
        <v>119</v>
      </c>
      <c r="D5" s="6" t="s">
        <v>12</v>
      </c>
      <c r="E5" s="20"/>
      <c r="F5" s="26"/>
      <c r="G5" s="20"/>
      <c r="H5" s="26"/>
      <c r="I5" s="20"/>
      <c r="J5" s="36"/>
      <c r="K5" s="20"/>
      <c r="L5" s="36"/>
      <c r="M5" s="20"/>
      <c r="N5" s="30"/>
      <c r="O5" s="20"/>
      <c r="P5" s="31"/>
      <c r="Q5" s="5"/>
      <c r="R5" s="31"/>
      <c r="S5" s="5"/>
      <c r="T5" s="31"/>
      <c r="U5" s="5"/>
      <c r="V5" s="31"/>
      <c r="W5" s="5"/>
      <c r="X5" s="31"/>
      <c r="Y5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0</v>
      </c>
      <c r="Z5" s="36"/>
      <c r="AA5" s="29">
        <f>Таблица1[[#This Row],[место за 3 блок]]+Таблица1[[#This Row],[место 2 блок]]+Таблица1[[#This Row],[место 1 блок]]</f>
        <v>0</v>
      </c>
      <c r="AB5" s="38"/>
    </row>
    <row r="6" spans="1:28" ht="16" x14ac:dyDescent="0.2">
      <c r="A6" s="4" t="s">
        <v>160</v>
      </c>
      <c r="B6" s="5" t="s">
        <v>51</v>
      </c>
      <c r="C6" s="5" t="s">
        <v>52</v>
      </c>
      <c r="D6" s="6" t="s">
        <v>12</v>
      </c>
      <c r="E6" s="20"/>
      <c r="F6" s="26"/>
      <c r="G6" s="20"/>
      <c r="H6" s="26"/>
      <c r="I6" s="20"/>
      <c r="J6" s="36"/>
      <c r="K6" s="20"/>
      <c r="L6" s="36"/>
      <c r="M6" s="20"/>
      <c r="N6" s="30"/>
      <c r="O6" s="20"/>
      <c r="P6" s="31"/>
      <c r="Q6" s="5"/>
      <c r="R6" s="31"/>
      <c r="S6" s="5"/>
      <c r="T6" s="31"/>
      <c r="U6" s="5"/>
      <c r="V6" s="31"/>
      <c r="W6" s="5"/>
      <c r="X6" s="31"/>
      <c r="Y6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0</v>
      </c>
      <c r="Z6" s="36"/>
      <c r="AA6" s="29">
        <f>Таблица1[[#This Row],[место за 3 блок]]+Таблица1[[#This Row],[место 2 блок]]+Таблица1[[#This Row],[место 1 блок]]</f>
        <v>0</v>
      </c>
      <c r="AB6" s="38"/>
    </row>
    <row r="7" spans="1:28" ht="16" x14ac:dyDescent="0.2">
      <c r="A7" s="4" t="s">
        <v>27</v>
      </c>
      <c r="B7" s="5" t="s">
        <v>67</v>
      </c>
      <c r="C7" s="5" t="s">
        <v>187</v>
      </c>
      <c r="D7" s="6" t="s">
        <v>12</v>
      </c>
      <c r="E7" s="20">
        <v>79</v>
      </c>
      <c r="F7" s="60">
        <v>2</v>
      </c>
      <c r="G7" s="20">
        <v>0</v>
      </c>
      <c r="H7" s="60">
        <v>2</v>
      </c>
      <c r="I7" s="20">
        <v>4</v>
      </c>
      <c r="J7" s="61">
        <v>2</v>
      </c>
      <c r="K7" s="20">
        <v>0</v>
      </c>
      <c r="L7" s="61">
        <v>2</v>
      </c>
      <c r="M7" s="20">
        <v>56</v>
      </c>
      <c r="N7" s="53">
        <v>2</v>
      </c>
      <c r="O7" s="20">
        <v>4</v>
      </c>
      <c r="P7" s="53">
        <v>2</v>
      </c>
      <c r="Q7" s="20">
        <v>613</v>
      </c>
      <c r="R7" s="53">
        <v>2</v>
      </c>
      <c r="S7" s="20">
        <v>1265</v>
      </c>
      <c r="T7" s="53">
        <v>1</v>
      </c>
      <c r="U7" s="20">
        <v>84.78</v>
      </c>
      <c r="V7" s="53">
        <v>2</v>
      </c>
      <c r="W7" s="20">
        <v>1996</v>
      </c>
      <c r="X7" s="53">
        <v>2</v>
      </c>
      <c r="Y7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11</v>
      </c>
      <c r="Z7" s="36">
        <v>2</v>
      </c>
      <c r="AA7" s="29">
        <f>Таблица1[[#This Row],[место за 3 блок]]+Таблица1[[#This Row],[место 2 блок]]+Таблица1[[#This Row],[место 1 блок]]</f>
        <v>6</v>
      </c>
      <c r="AB7" s="52">
        <v>2</v>
      </c>
    </row>
    <row r="8" spans="1:28" ht="16" x14ac:dyDescent="0.2">
      <c r="A8" s="4" t="s">
        <v>156</v>
      </c>
      <c r="B8" s="5" t="s">
        <v>68</v>
      </c>
      <c r="C8" s="5" t="s">
        <v>69</v>
      </c>
      <c r="D8" s="6" t="s">
        <v>12</v>
      </c>
      <c r="E8" s="20"/>
      <c r="F8" s="26"/>
      <c r="G8" s="20"/>
      <c r="H8" s="26"/>
      <c r="I8" s="20"/>
      <c r="J8" s="36"/>
      <c r="K8" s="20"/>
      <c r="L8" s="36"/>
      <c r="M8" s="20"/>
      <c r="N8" s="30"/>
      <c r="O8" s="20"/>
      <c r="P8" s="30"/>
      <c r="Q8" s="20"/>
      <c r="R8" s="30"/>
      <c r="S8" s="20"/>
      <c r="T8" s="30"/>
      <c r="U8" s="20"/>
      <c r="V8" s="30"/>
      <c r="W8" s="20"/>
      <c r="X8" s="30"/>
      <c r="Y8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0</v>
      </c>
      <c r="Z8" s="36"/>
      <c r="AA8" s="29">
        <f>Таблица1[[#This Row],[место за 3 блок]]+Таблица1[[#This Row],[место 2 блок]]+Таблица1[[#This Row],[место 1 блок]]</f>
        <v>0</v>
      </c>
      <c r="AB8" s="38"/>
    </row>
    <row r="9" spans="1:28" ht="16" x14ac:dyDescent="0.2">
      <c r="A9" s="4" t="s">
        <v>157</v>
      </c>
      <c r="B9" s="5" t="s">
        <v>100</v>
      </c>
      <c r="C9" s="5" t="s">
        <v>101</v>
      </c>
      <c r="D9" s="6" t="s">
        <v>12</v>
      </c>
      <c r="E9" s="20"/>
      <c r="F9" s="26"/>
      <c r="G9" s="20"/>
      <c r="H9" s="26"/>
      <c r="I9" s="20"/>
      <c r="J9" s="36"/>
      <c r="K9" s="20"/>
      <c r="L9" s="36"/>
      <c r="M9" s="20"/>
      <c r="N9" s="30"/>
      <c r="O9" s="20"/>
      <c r="P9" s="30"/>
      <c r="Q9" s="20"/>
      <c r="R9" s="30"/>
      <c r="S9" s="20"/>
      <c r="T9" s="30"/>
      <c r="U9" s="20"/>
      <c r="V9" s="30"/>
      <c r="W9" s="20"/>
      <c r="X9" s="30"/>
      <c r="Y9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0</v>
      </c>
      <c r="Z9" s="36"/>
      <c r="AA9" s="29">
        <f>Таблица1[[#This Row],[место за 3 блок]]+Таблица1[[#This Row],[место 2 блок]]+Таблица1[[#This Row],[место 1 блок]]</f>
        <v>0</v>
      </c>
      <c r="AB9" s="38"/>
    </row>
    <row r="10" spans="1:28" ht="16" x14ac:dyDescent="0.2">
      <c r="A10" s="4" t="s">
        <v>157</v>
      </c>
      <c r="B10" s="5" t="s">
        <v>105</v>
      </c>
      <c r="C10" s="5" t="s">
        <v>106</v>
      </c>
      <c r="D10" s="6" t="s">
        <v>12</v>
      </c>
      <c r="E10" s="20"/>
      <c r="F10" s="26"/>
      <c r="G10" s="20"/>
      <c r="H10" s="26"/>
      <c r="I10" s="20"/>
      <c r="J10" s="36"/>
      <c r="K10" s="20"/>
      <c r="L10" s="36"/>
      <c r="M10" s="20"/>
      <c r="N10" s="30"/>
      <c r="O10" s="20"/>
      <c r="P10" s="30"/>
      <c r="Q10" s="20"/>
      <c r="R10" s="30"/>
      <c r="S10" s="20"/>
      <c r="T10" s="30"/>
      <c r="U10" s="20"/>
      <c r="V10" s="30"/>
      <c r="W10" s="20"/>
      <c r="X10" s="30"/>
      <c r="Y10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0</v>
      </c>
      <c r="Z10" s="36"/>
      <c r="AA10" s="29">
        <f>Таблица1[[#This Row],[место за 3 блок]]+Таблица1[[#This Row],[место 2 блок]]+Таблица1[[#This Row],[место 1 блок]]</f>
        <v>0</v>
      </c>
      <c r="AB10" s="38"/>
    </row>
    <row r="11" spans="1:28" ht="15.75" customHeight="1" x14ac:dyDescent="0.2">
      <c r="A11" s="7" t="s">
        <v>159</v>
      </c>
      <c r="B11" s="8" t="s">
        <v>47</v>
      </c>
      <c r="C11" s="8" t="s">
        <v>164</v>
      </c>
      <c r="D11" s="9" t="s">
        <v>12</v>
      </c>
      <c r="E11" s="20">
        <v>80</v>
      </c>
      <c r="F11" s="60">
        <v>1</v>
      </c>
      <c r="G11" s="20">
        <v>35</v>
      </c>
      <c r="H11" s="60">
        <v>1</v>
      </c>
      <c r="I11" s="20">
        <v>2</v>
      </c>
      <c r="J11" s="61">
        <v>1</v>
      </c>
      <c r="K11" s="20">
        <v>5.08</v>
      </c>
      <c r="L11" s="61">
        <v>1</v>
      </c>
      <c r="M11" s="20">
        <v>174</v>
      </c>
      <c r="N11" s="53">
        <v>1</v>
      </c>
      <c r="O11" s="20">
        <v>54</v>
      </c>
      <c r="P11" s="53">
        <v>1</v>
      </c>
      <c r="Q11" s="20">
        <v>852</v>
      </c>
      <c r="R11" s="53">
        <v>1</v>
      </c>
      <c r="S11" s="20">
        <v>1034</v>
      </c>
      <c r="T11" s="53">
        <v>2</v>
      </c>
      <c r="U11" s="20">
        <v>70.62</v>
      </c>
      <c r="V11" s="53">
        <v>1</v>
      </c>
      <c r="W11" s="20">
        <v>2290</v>
      </c>
      <c r="X11" s="53">
        <v>1</v>
      </c>
      <c r="Y11" s="20">
        <f>Таблица1[[#This Row],[место4]]+Таблица1[[#This Row],[место3]]+Таблица1[[#This Row],[место2]]+Таблица1[[#This Row],[местo2]]+Таблица1[[#This Row],[меcто]]+Таблица1[[#This Row],[местo]]</f>
        <v>7</v>
      </c>
      <c r="Z11" s="36">
        <v>1</v>
      </c>
      <c r="AA11" s="29">
        <f>Таблица1[[#This Row],[место за 3 блок]]+Таблица1[[#This Row],[место 2 блок]]+Таблица1[[#This Row],[место 1 блок]]</f>
        <v>3</v>
      </c>
      <c r="AB11" s="52">
        <v>1</v>
      </c>
    </row>
    <row r="49" spans="5:11" ht="15.75" customHeight="1" x14ac:dyDescent="0.15">
      <c r="E49" s="24"/>
      <c r="F49" s="24"/>
      <c r="G49" s="24"/>
      <c r="H49" s="24"/>
      <c r="I49" s="24"/>
      <c r="J49" s="24"/>
      <c r="K49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E49"/>
  <sheetViews>
    <sheetView topLeftCell="A5" zoomScale="82" zoomScaleNormal="80" workbookViewId="0">
      <selection activeCell="U20" sqref="U20"/>
    </sheetView>
  </sheetViews>
  <sheetFormatPr baseColWidth="10" defaultColWidth="8.83203125" defaultRowHeight="13" x14ac:dyDescent="0.15"/>
  <cols>
    <col min="1" max="1" width="29.1640625" customWidth="1"/>
    <col min="2" max="2" width="23.33203125" customWidth="1"/>
    <col min="3" max="3" width="28.1640625" customWidth="1"/>
    <col min="4" max="4" width="18.83203125" customWidth="1"/>
    <col min="5" max="5" width="19.1640625" customWidth="1"/>
    <col min="6" max="6" width="9" customWidth="1"/>
    <col min="7" max="7" width="17.5" customWidth="1"/>
    <col min="8" max="8" width="8" customWidth="1"/>
    <col min="9" max="9" width="11.33203125" customWidth="1"/>
    <col min="10" max="10" width="10.33203125" customWidth="1"/>
    <col min="11" max="11" width="18.83203125" customWidth="1"/>
    <col min="12" max="12" width="9.5" customWidth="1"/>
    <col min="13" max="13" width="14.6640625" customWidth="1"/>
    <col min="14" max="14" width="8.33203125" customWidth="1"/>
    <col min="15" max="15" width="12.5" customWidth="1"/>
    <col min="16" max="16" width="8.1640625" customWidth="1"/>
    <col min="18" max="18" width="7.6640625" customWidth="1"/>
    <col min="19" max="19" width="15.6640625" customWidth="1"/>
    <col min="20" max="20" width="7.83203125" customWidth="1"/>
    <col min="24" max="24" width="8.5" customWidth="1"/>
    <col min="28" max="28" width="12.33203125" customWidth="1"/>
  </cols>
  <sheetData>
    <row r="1" spans="1:28" ht="50.25" customHeight="1" x14ac:dyDescent="0.15">
      <c r="A1" s="17" t="s">
        <v>0</v>
      </c>
      <c r="B1" s="16" t="s">
        <v>165</v>
      </c>
      <c r="C1" s="16" t="s">
        <v>162</v>
      </c>
      <c r="D1" s="18" t="s">
        <v>1</v>
      </c>
      <c r="E1" s="25" t="s">
        <v>212</v>
      </c>
      <c r="F1" s="26" t="s">
        <v>213</v>
      </c>
      <c r="G1" s="27" t="s">
        <v>198</v>
      </c>
      <c r="H1" s="26" t="s">
        <v>213</v>
      </c>
      <c r="I1" s="27" t="s">
        <v>199</v>
      </c>
      <c r="J1" s="35" t="s">
        <v>200</v>
      </c>
      <c r="K1" s="27" t="s">
        <v>202</v>
      </c>
      <c r="L1" s="35" t="s">
        <v>201</v>
      </c>
      <c r="M1" s="27" t="s">
        <v>203</v>
      </c>
      <c r="N1" s="26" t="s">
        <v>213</v>
      </c>
      <c r="O1" s="27" t="s">
        <v>204</v>
      </c>
      <c r="P1" s="28" t="s">
        <v>213</v>
      </c>
      <c r="Q1" s="27" t="s">
        <v>205</v>
      </c>
      <c r="R1" s="28" t="s">
        <v>213</v>
      </c>
      <c r="S1" s="27" t="s">
        <v>206</v>
      </c>
      <c r="T1" s="28" t="s">
        <v>213</v>
      </c>
      <c r="U1" s="27" t="s">
        <v>207</v>
      </c>
      <c r="V1" s="28" t="s">
        <v>213</v>
      </c>
      <c r="W1" s="27" t="s">
        <v>208</v>
      </c>
      <c r="X1" s="26" t="s">
        <v>213</v>
      </c>
      <c r="Y1" s="27" t="s">
        <v>224</v>
      </c>
      <c r="Z1" s="35" t="s">
        <v>223</v>
      </c>
      <c r="AA1" s="64" t="s">
        <v>225</v>
      </c>
      <c r="AB1" s="39" t="s">
        <v>209</v>
      </c>
    </row>
    <row r="2" spans="1:28" ht="16" x14ac:dyDescent="0.2">
      <c r="A2" s="4" t="s">
        <v>166</v>
      </c>
      <c r="B2" s="5" t="s">
        <v>2</v>
      </c>
      <c r="C2" s="5" t="s">
        <v>3</v>
      </c>
      <c r="D2" s="6" t="s">
        <v>4</v>
      </c>
      <c r="E2" s="20"/>
      <c r="F2" s="30"/>
      <c r="G2" s="20"/>
      <c r="H2" s="30"/>
      <c r="I2" s="20"/>
      <c r="J2" s="36"/>
      <c r="K2" s="20"/>
      <c r="L2" s="36"/>
      <c r="M2" s="20"/>
      <c r="N2" s="30"/>
      <c r="O2" s="20"/>
      <c r="P2" s="30"/>
      <c r="Q2" s="20"/>
      <c r="R2" s="30"/>
      <c r="S2" s="20"/>
      <c r="T2" s="30"/>
      <c r="U2" s="20"/>
      <c r="V2" s="30"/>
      <c r="W2" s="20"/>
      <c r="X2" s="30"/>
      <c r="Y2" s="20"/>
      <c r="Z2" s="36"/>
      <c r="AA2" s="38"/>
      <c r="AB2" s="40"/>
    </row>
    <row r="3" spans="1:28" ht="16" x14ac:dyDescent="0.2">
      <c r="A3" s="4" t="s">
        <v>174</v>
      </c>
      <c r="B3" s="5" t="s">
        <v>151</v>
      </c>
      <c r="C3" s="5" t="s">
        <v>152</v>
      </c>
      <c r="D3" s="6" t="s">
        <v>4</v>
      </c>
      <c r="E3" s="20"/>
      <c r="F3" s="30"/>
      <c r="G3" s="20"/>
      <c r="H3" s="30"/>
      <c r="I3" s="20"/>
      <c r="J3" s="36"/>
      <c r="K3" s="20"/>
      <c r="L3" s="36"/>
      <c r="M3" s="20"/>
      <c r="N3" s="30"/>
      <c r="O3" s="20"/>
      <c r="P3" s="30"/>
      <c r="Q3" s="20"/>
      <c r="R3" s="30"/>
      <c r="S3" s="20"/>
      <c r="T3" s="30"/>
      <c r="U3" s="20"/>
      <c r="V3" s="30"/>
      <c r="W3" s="20"/>
      <c r="X3" s="30"/>
      <c r="Y3" s="20"/>
      <c r="Z3" s="36"/>
      <c r="AA3" s="38"/>
      <c r="AB3" s="40"/>
    </row>
    <row r="4" spans="1:28" ht="16" x14ac:dyDescent="0.2">
      <c r="A4" s="7" t="s">
        <v>169</v>
      </c>
      <c r="B4" s="5" t="s">
        <v>42</v>
      </c>
      <c r="C4" s="5" t="s">
        <v>43</v>
      </c>
      <c r="D4" s="6" t="s">
        <v>4</v>
      </c>
      <c r="E4" s="20"/>
      <c r="F4" s="30"/>
      <c r="G4" s="20"/>
      <c r="H4" s="30"/>
      <c r="I4" s="20"/>
      <c r="J4" s="36"/>
      <c r="K4" s="20"/>
      <c r="L4" s="36"/>
      <c r="M4" s="20"/>
      <c r="N4" s="30"/>
      <c r="O4" s="20"/>
      <c r="P4" s="30"/>
      <c r="Q4" s="20"/>
      <c r="R4" s="30"/>
      <c r="S4" s="20"/>
      <c r="T4" s="30"/>
      <c r="U4" s="20"/>
      <c r="V4" s="30"/>
      <c r="W4" s="20"/>
      <c r="X4" s="30"/>
      <c r="Y4" s="20"/>
      <c r="Z4" s="36"/>
      <c r="AA4" s="38"/>
      <c r="AB4" s="40"/>
    </row>
    <row r="5" spans="1:28" ht="16" x14ac:dyDescent="0.2">
      <c r="A5" s="11"/>
      <c r="B5" s="4" t="s">
        <v>124</v>
      </c>
      <c r="C5" s="5" t="s">
        <v>125</v>
      </c>
      <c r="D5" s="6" t="s">
        <v>4</v>
      </c>
      <c r="E5" s="20"/>
      <c r="F5" s="30"/>
      <c r="G5" s="20"/>
      <c r="H5" s="30"/>
      <c r="I5" s="20"/>
      <c r="J5" s="36"/>
      <c r="K5" s="20"/>
      <c r="L5" s="36"/>
      <c r="M5" s="20"/>
      <c r="N5" s="30"/>
      <c r="O5" s="20"/>
      <c r="P5" s="30"/>
      <c r="Q5" s="20"/>
      <c r="R5" s="30"/>
      <c r="S5" s="20"/>
      <c r="T5" s="30"/>
      <c r="U5" s="20"/>
      <c r="V5" s="30"/>
      <c r="W5" s="20"/>
      <c r="X5" s="30"/>
      <c r="Y5" s="20"/>
      <c r="Z5" s="36"/>
      <c r="AA5" s="38"/>
      <c r="AB5" s="40"/>
    </row>
    <row r="6" spans="1:28" ht="16" x14ac:dyDescent="0.2">
      <c r="A6" s="12"/>
      <c r="B6" s="4" t="s">
        <v>129</v>
      </c>
      <c r="C6" s="5" t="s">
        <v>36</v>
      </c>
      <c r="D6" s="6" t="s">
        <v>4</v>
      </c>
      <c r="E6" s="20"/>
      <c r="F6" s="30"/>
      <c r="G6" s="20"/>
      <c r="H6" s="30"/>
      <c r="I6" s="20"/>
      <c r="J6" s="36"/>
      <c r="K6" s="20"/>
      <c r="L6" s="36"/>
      <c r="M6" s="20"/>
      <c r="N6" s="30"/>
      <c r="O6" s="20"/>
      <c r="P6" s="30"/>
      <c r="Q6" s="20"/>
      <c r="R6" s="30"/>
      <c r="S6" s="20"/>
      <c r="T6" s="30"/>
      <c r="U6" s="20"/>
      <c r="V6" s="30"/>
      <c r="W6" s="20"/>
      <c r="X6" s="30"/>
      <c r="Y6" s="20"/>
      <c r="Z6" s="36"/>
      <c r="AA6" s="38"/>
      <c r="AB6" s="40"/>
    </row>
    <row r="7" spans="1:28" ht="16" x14ac:dyDescent="0.2">
      <c r="A7" s="12"/>
      <c r="B7" s="4" t="s">
        <v>129</v>
      </c>
      <c r="C7" s="5" t="s">
        <v>36</v>
      </c>
      <c r="D7" s="6" t="s">
        <v>4</v>
      </c>
      <c r="E7" s="20"/>
      <c r="F7" s="30"/>
      <c r="G7" s="20"/>
      <c r="H7" s="30"/>
      <c r="I7" s="20"/>
      <c r="J7" s="36"/>
      <c r="K7" s="20"/>
      <c r="L7" s="36"/>
      <c r="M7" s="20"/>
      <c r="N7" s="30"/>
      <c r="O7" s="20"/>
      <c r="P7" s="30"/>
      <c r="Q7" s="20"/>
      <c r="R7" s="30"/>
      <c r="S7" s="20"/>
      <c r="T7" s="30"/>
      <c r="U7" s="20"/>
      <c r="V7" s="30"/>
      <c r="W7" s="20"/>
      <c r="X7" s="30"/>
      <c r="Y7" s="20"/>
      <c r="Z7" s="36"/>
      <c r="AA7" s="38"/>
      <c r="AB7" s="40"/>
    </row>
    <row r="8" spans="1:28" ht="16" x14ac:dyDescent="0.2">
      <c r="A8" s="12"/>
      <c r="B8" s="4" t="s">
        <v>10</v>
      </c>
      <c r="C8" s="5" t="s">
        <v>132</v>
      </c>
      <c r="D8" s="6" t="s">
        <v>4</v>
      </c>
      <c r="E8" s="20"/>
      <c r="F8" s="30"/>
      <c r="G8" s="20"/>
      <c r="H8" s="30"/>
      <c r="I8" s="20"/>
      <c r="J8" s="36"/>
      <c r="K8" s="20"/>
      <c r="L8" s="36"/>
      <c r="M8" s="20"/>
      <c r="N8" s="30"/>
      <c r="O8" s="20"/>
      <c r="P8" s="30"/>
      <c r="Q8" s="20"/>
      <c r="R8" s="30"/>
      <c r="S8" s="20"/>
      <c r="T8" s="30"/>
      <c r="U8" s="20"/>
      <c r="V8" s="30"/>
      <c r="W8" s="20"/>
      <c r="X8" s="30"/>
      <c r="Y8" s="20"/>
      <c r="Z8" s="36"/>
      <c r="AA8" s="38"/>
      <c r="AB8" s="40"/>
    </row>
    <row r="9" spans="1:28" ht="16" x14ac:dyDescent="0.2">
      <c r="A9" s="12" t="s">
        <v>177</v>
      </c>
      <c r="B9" s="4" t="s">
        <v>137</v>
      </c>
      <c r="C9" s="5" t="s">
        <v>138</v>
      </c>
      <c r="D9" s="6" t="s">
        <v>4</v>
      </c>
      <c r="E9" s="20"/>
      <c r="F9" s="30"/>
      <c r="G9" s="20"/>
      <c r="H9" s="30"/>
      <c r="I9" s="20"/>
      <c r="J9" s="36"/>
      <c r="K9" s="20"/>
      <c r="L9" s="36"/>
      <c r="M9" s="20"/>
      <c r="N9" s="30"/>
      <c r="O9" s="20"/>
      <c r="P9" s="30"/>
      <c r="Q9" s="20"/>
      <c r="R9" s="30"/>
      <c r="S9" s="20"/>
      <c r="T9" s="30"/>
      <c r="U9" s="20"/>
      <c r="V9" s="30"/>
      <c r="W9" s="20"/>
      <c r="X9" s="30"/>
      <c r="Y9" s="20"/>
      <c r="Z9" s="36"/>
      <c r="AA9" s="38"/>
      <c r="AB9" s="40"/>
    </row>
    <row r="10" spans="1:28" ht="16" x14ac:dyDescent="0.2">
      <c r="A10" s="12"/>
      <c r="B10" s="4" t="s">
        <v>140</v>
      </c>
      <c r="C10" s="5" t="s">
        <v>141</v>
      </c>
      <c r="D10" s="6" t="s">
        <v>4</v>
      </c>
      <c r="E10" s="20"/>
      <c r="F10" s="30"/>
      <c r="G10" s="20"/>
      <c r="H10" s="30"/>
      <c r="I10" s="20"/>
      <c r="J10" s="36"/>
      <c r="K10" s="20"/>
      <c r="L10" s="36"/>
      <c r="M10" s="20"/>
      <c r="N10" s="30"/>
      <c r="O10" s="20"/>
      <c r="P10" s="30"/>
      <c r="Q10" s="20"/>
      <c r="R10" s="30"/>
      <c r="S10" s="20"/>
      <c r="T10" s="30"/>
      <c r="U10" s="20"/>
      <c r="V10" s="30"/>
      <c r="W10" s="20"/>
      <c r="X10" s="30"/>
      <c r="Y10" s="20"/>
      <c r="Z10" s="36"/>
      <c r="AA10" s="38"/>
      <c r="AB10" s="40"/>
    </row>
    <row r="11" spans="1:28" ht="16" x14ac:dyDescent="0.2">
      <c r="A11" s="12"/>
      <c r="B11" s="4" t="s">
        <v>145</v>
      </c>
      <c r="C11" s="5" t="s">
        <v>106</v>
      </c>
      <c r="D11" s="6" t="s">
        <v>4</v>
      </c>
      <c r="E11" s="20"/>
      <c r="F11" s="30"/>
      <c r="G11" s="20"/>
      <c r="H11" s="30"/>
      <c r="I11" s="20"/>
      <c r="J11" s="36"/>
      <c r="K11" s="20"/>
      <c r="L11" s="36"/>
      <c r="M11" s="20"/>
      <c r="N11" s="30"/>
      <c r="O11" s="20"/>
      <c r="P11" s="30"/>
      <c r="Q11" s="20"/>
      <c r="R11" s="30"/>
      <c r="S11" s="20"/>
      <c r="T11" s="30"/>
      <c r="U11" s="20"/>
      <c r="V11" s="30"/>
      <c r="W11" s="20"/>
      <c r="X11" s="30"/>
      <c r="Y11" s="20"/>
      <c r="Z11" s="36"/>
      <c r="AA11" s="38"/>
      <c r="AB11" s="40"/>
    </row>
    <row r="12" spans="1:28" ht="16" x14ac:dyDescent="0.2">
      <c r="A12" s="12"/>
      <c r="B12" s="4" t="s">
        <v>139</v>
      </c>
      <c r="C12" s="5" t="s">
        <v>114</v>
      </c>
      <c r="D12" s="6" t="s">
        <v>4</v>
      </c>
      <c r="E12" s="20"/>
      <c r="F12" s="30"/>
      <c r="G12" s="20"/>
      <c r="H12" s="30"/>
      <c r="I12" s="20"/>
      <c r="J12" s="36"/>
      <c r="K12" s="20"/>
      <c r="L12" s="36"/>
      <c r="M12" s="20"/>
      <c r="N12" s="30"/>
      <c r="O12" s="20"/>
      <c r="P12" s="30"/>
      <c r="Q12" s="20"/>
      <c r="R12" s="30"/>
      <c r="S12" s="20"/>
      <c r="T12" s="30"/>
      <c r="U12" s="20"/>
      <c r="V12" s="30"/>
      <c r="W12" s="20"/>
      <c r="X12" s="30"/>
      <c r="Y12" s="20"/>
      <c r="Z12" s="36"/>
      <c r="AA12" s="38"/>
      <c r="AB12" s="40"/>
    </row>
    <row r="13" spans="1:28" ht="16" x14ac:dyDescent="0.2">
      <c r="A13" s="12"/>
      <c r="B13" s="4" t="s">
        <v>135</v>
      </c>
      <c r="C13" s="5" t="s">
        <v>136</v>
      </c>
      <c r="D13" s="6" t="s">
        <v>4</v>
      </c>
      <c r="E13" s="20"/>
      <c r="F13" s="30"/>
      <c r="G13" s="20"/>
      <c r="H13" s="30"/>
      <c r="I13" s="20"/>
      <c r="J13" s="36"/>
      <c r="K13" s="20"/>
      <c r="L13" s="36"/>
      <c r="M13" s="20"/>
      <c r="N13" s="30"/>
      <c r="O13" s="20"/>
      <c r="P13" s="30"/>
      <c r="Q13" s="20"/>
      <c r="R13" s="30"/>
      <c r="S13" s="20"/>
      <c r="T13" s="30"/>
      <c r="U13" s="20"/>
      <c r="V13" s="30"/>
      <c r="W13" s="20"/>
      <c r="X13" s="30"/>
      <c r="Y13" s="20"/>
      <c r="Z13" s="36"/>
      <c r="AA13" s="38"/>
      <c r="AB13" s="40"/>
    </row>
    <row r="14" spans="1:28" ht="16" x14ac:dyDescent="0.2">
      <c r="A14" s="12"/>
      <c r="B14" s="4" t="s">
        <v>146</v>
      </c>
      <c r="C14" s="5" t="s">
        <v>147</v>
      </c>
      <c r="D14" s="6" t="s">
        <v>4</v>
      </c>
      <c r="E14" s="20"/>
      <c r="F14" s="30"/>
      <c r="G14" s="20"/>
      <c r="H14" s="30"/>
      <c r="I14" s="20"/>
      <c r="J14" s="36"/>
      <c r="K14" s="20"/>
      <c r="L14" s="36"/>
      <c r="M14" s="20"/>
      <c r="N14" s="30"/>
      <c r="O14" s="20"/>
      <c r="P14" s="30"/>
      <c r="Q14" s="20"/>
      <c r="R14" s="30"/>
      <c r="S14" s="20"/>
      <c r="T14" s="30"/>
      <c r="U14" s="20"/>
      <c r="V14" s="30"/>
      <c r="W14" s="20"/>
      <c r="X14" s="30"/>
      <c r="Y14" s="20"/>
      <c r="Z14" s="36"/>
      <c r="AA14" s="38"/>
      <c r="AB14" s="40"/>
    </row>
    <row r="15" spans="1:28" ht="16" x14ac:dyDescent="0.2">
      <c r="A15" s="11"/>
      <c r="B15" s="4" t="s">
        <v>20</v>
      </c>
      <c r="C15" s="5" t="s">
        <v>21</v>
      </c>
      <c r="D15" s="6" t="s">
        <v>4</v>
      </c>
      <c r="E15" s="20"/>
      <c r="F15" s="30"/>
      <c r="G15" s="20"/>
      <c r="H15" s="30"/>
      <c r="I15" s="20"/>
      <c r="J15" s="36"/>
      <c r="K15" s="20"/>
      <c r="L15" s="36"/>
      <c r="M15" s="20"/>
      <c r="N15" s="30"/>
      <c r="O15" s="20"/>
      <c r="P15" s="30"/>
      <c r="Q15" s="20"/>
      <c r="R15" s="30"/>
      <c r="S15" s="20"/>
      <c r="T15" s="30"/>
      <c r="U15" s="20"/>
      <c r="V15" s="30"/>
      <c r="W15" s="20"/>
      <c r="X15" s="30"/>
      <c r="Y15" s="20"/>
      <c r="Z15" s="36"/>
      <c r="AA15" s="38"/>
      <c r="AB15" s="40"/>
    </row>
    <row r="16" spans="1:28" ht="16" x14ac:dyDescent="0.2">
      <c r="A16" s="12"/>
      <c r="B16" s="4" t="s">
        <v>79</v>
      </c>
      <c r="C16" s="5" t="s">
        <v>80</v>
      </c>
      <c r="D16" s="6" t="s">
        <v>4</v>
      </c>
      <c r="E16" s="20"/>
      <c r="F16" s="30"/>
      <c r="G16" s="20"/>
      <c r="H16" s="30"/>
      <c r="I16" s="20"/>
      <c r="J16" s="36"/>
      <c r="K16" s="20"/>
      <c r="L16" s="36"/>
      <c r="M16" s="20"/>
      <c r="N16" s="30"/>
      <c r="O16" s="20"/>
      <c r="P16" s="30"/>
      <c r="Q16" s="20"/>
      <c r="R16" s="30"/>
      <c r="S16" s="20"/>
      <c r="T16" s="30"/>
      <c r="U16" s="20"/>
      <c r="V16" s="30"/>
      <c r="W16" s="20"/>
      <c r="X16" s="30"/>
      <c r="Y16" s="20"/>
      <c r="Z16" s="36"/>
      <c r="AA16" s="38"/>
      <c r="AB16" s="40"/>
    </row>
    <row r="17" spans="1:28" ht="16" x14ac:dyDescent="0.2">
      <c r="A17" s="12" t="s">
        <v>178</v>
      </c>
      <c r="B17" s="4" t="s">
        <v>83</v>
      </c>
      <c r="C17" s="5" t="s">
        <v>84</v>
      </c>
      <c r="D17" s="6" t="s">
        <v>4</v>
      </c>
      <c r="E17" s="20">
        <v>79</v>
      </c>
      <c r="F17" s="53">
        <v>2</v>
      </c>
      <c r="G17" s="20">
        <v>30</v>
      </c>
      <c r="H17" s="30">
        <v>4</v>
      </c>
      <c r="I17" s="20">
        <f>H17+F17</f>
        <v>6</v>
      </c>
      <c r="J17" s="61">
        <v>3</v>
      </c>
      <c r="K17" s="20">
        <v>7.09</v>
      </c>
      <c r="L17" s="36">
        <v>5</v>
      </c>
      <c r="M17" s="20">
        <v>149</v>
      </c>
      <c r="N17" s="53">
        <v>1</v>
      </c>
      <c r="O17" s="20">
        <v>20</v>
      </c>
      <c r="P17" s="30">
        <v>12</v>
      </c>
      <c r="Q17" s="20">
        <v>606</v>
      </c>
      <c r="R17" s="30">
        <v>9</v>
      </c>
      <c r="S17" s="20">
        <v>994</v>
      </c>
      <c r="T17" s="30">
        <v>8</v>
      </c>
      <c r="U17" s="20">
        <v>93.7</v>
      </c>
      <c r="V17" s="30">
        <v>14</v>
      </c>
      <c r="W17" s="20">
        <v>23.07</v>
      </c>
      <c r="X17" s="53">
        <v>1</v>
      </c>
      <c r="Y17" s="20">
        <f>X17+V17+T17+R17+P17+N17</f>
        <v>45</v>
      </c>
      <c r="Z17" s="36">
        <v>6</v>
      </c>
      <c r="AA17" s="38">
        <f>Z17+L17+J17</f>
        <v>14</v>
      </c>
      <c r="AB17" s="40">
        <v>4</v>
      </c>
    </row>
    <row r="18" spans="1:28" ht="16" x14ac:dyDescent="0.2">
      <c r="A18" s="12"/>
      <c r="B18" s="4" t="s">
        <v>102</v>
      </c>
      <c r="C18" s="5" t="s">
        <v>103</v>
      </c>
      <c r="D18" s="6" t="s">
        <v>4</v>
      </c>
      <c r="E18" s="20"/>
      <c r="F18" s="30"/>
      <c r="G18" s="20"/>
      <c r="H18" s="30"/>
      <c r="I18" s="20"/>
      <c r="J18" s="36"/>
      <c r="K18" s="20"/>
      <c r="L18" s="36"/>
      <c r="M18" s="20"/>
      <c r="N18" s="30"/>
      <c r="O18" s="20"/>
      <c r="P18" s="30"/>
      <c r="Q18" s="20"/>
      <c r="R18" s="30"/>
      <c r="S18" s="20"/>
      <c r="T18" s="30"/>
      <c r="U18" s="20"/>
      <c r="V18" s="30"/>
      <c r="W18" s="20"/>
      <c r="X18" s="30"/>
      <c r="Y18" s="20"/>
      <c r="Z18" s="36"/>
      <c r="AA18" s="38"/>
      <c r="AB18" s="40"/>
    </row>
    <row r="19" spans="1:28" ht="16" x14ac:dyDescent="0.2">
      <c r="A19" s="13"/>
      <c r="B19" s="4" t="s">
        <v>37</v>
      </c>
      <c r="C19" s="5" t="s">
        <v>41</v>
      </c>
      <c r="D19" s="6" t="s">
        <v>4</v>
      </c>
      <c r="E19" s="20"/>
      <c r="F19" s="30"/>
      <c r="G19" s="20"/>
      <c r="H19" s="30"/>
      <c r="I19" s="20"/>
      <c r="J19" s="36"/>
      <c r="K19" s="20"/>
      <c r="L19" s="36"/>
      <c r="M19" s="20"/>
      <c r="N19" s="30"/>
      <c r="O19" s="20"/>
      <c r="P19" s="30"/>
      <c r="Q19" s="20"/>
      <c r="R19" s="30"/>
      <c r="S19" s="20"/>
      <c r="T19" s="30"/>
      <c r="U19" s="20"/>
      <c r="V19" s="30"/>
      <c r="W19" s="20"/>
      <c r="X19" s="30"/>
      <c r="Y19" s="20"/>
      <c r="Z19" s="36"/>
      <c r="AA19" s="38"/>
      <c r="AB19" s="40"/>
    </row>
    <row r="20" spans="1:28" ht="16" x14ac:dyDescent="0.2">
      <c r="A20" s="14" t="s">
        <v>148</v>
      </c>
      <c r="B20" s="5" t="s">
        <v>149</v>
      </c>
      <c r="C20" s="5" t="s">
        <v>150</v>
      </c>
      <c r="D20" s="6" t="s">
        <v>4</v>
      </c>
      <c r="E20" s="20">
        <v>80</v>
      </c>
      <c r="F20" s="53">
        <v>1</v>
      </c>
      <c r="G20" s="20">
        <v>25</v>
      </c>
      <c r="H20" s="30">
        <v>6</v>
      </c>
      <c r="I20" s="20">
        <f t="shared" ref="I20:I42" si="0">H20+F20</f>
        <v>7</v>
      </c>
      <c r="J20" s="36">
        <v>4</v>
      </c>
      <c r="K20" s="20">
        <v>11.81</v>
      </c>
      <c r="L20" s="36">
        <v>10</v>
      </c>
      <c r="M20" s="20">
        <v>21</v>
      </c>
      <c r="N20" s="30">
        <v>11</v>
      </c>
      <c r="O20" s="20">
        <v>8</v>
      </c>
      <c r="P20" s="30">
        <v>14</v>
      </c>
      <c r="Q20" s="20">
        <v>592</v>
      </c>
      <c r="R20" s="30">
        <v>10</v>
      </c>
      <c r="S20" s="20">
        <v>859</v>
      </c>
      <c r="T20" s="30">
        <v>11</v>
      </c>
      <c r="U20" s="20">
        <v>86.1</v>
      </c>
      <c r="V20" s="30">
        <v>10</v>
      </c>
      <c r="W20" s="20">
        <v>15.62</v>
      </c>
      <c r="X20" s="30">
        <v>13</v>
      </c>
      <c r="Y20" s="20">
        <f t="shared" ref="Y20:Y42" si="1">X20+V20+T20+R20+P20+N20</f>
        <v>69</v>
      </c>
      <c r="Z20" s="36">
        <v>15</v>
      </c>
      <c r="AA20" s="38">
        <f t="shared" ref="AA20:AA42" si="2">Z20+L20+J20</f>
        <v>29</v>
      </c>
      <c r="AB20" s="40">
        <v>11</v>
      </c>
    </row>
    <row r="21" spans="1:28" ht="16" x14ac:dyDescent="0.2">
      <c r="A21" s="11"/>
      <c r="B21" s="4" t="s">
        <v>30</v>
      </c>
      <c r="C21" s="5" t="s">
        <v>31</v>
      </c>
      <c r="D21" s="6" t="s">
        <v>4</v>
      </c>
      <c r="E21" s="20">
        <v>67</v>
      </c>
      <c r="F21" s="30">
        <v>6</v>
      </c>
      <c r="G21" s="20">
        <v>0</v>
      </c>
      <c r="H21" s="30">
        <v>8</v>
      </c>
      <c r="I21" s="20">
        <f t="shared" si="0"/>
        <v>14</v>
      </c>
      <c r="J21" s="36">
        <v>9</v>
      </c>
      <c r="K21" s="20">
        <v>26.16</v>
      </c>
      <c r="L21" s="36">
        <v>14</v>
      </c>
      <c r="M21" s="20">
        <v>20</v>
      </c>
      <c r="N21" s="30">
        <v>12</v>
      </c>
      <c r="O21" s="20">
        <v>59</v>
      </c>
      <c r="P21" s="30">
        <v>6</v>
      </c>
      <c r="Q21" s="20">
        <v>465</v>
      </c>
      <c r="R21" s="30">
        <v>12</v>
      </c>
      <c r="S21" s="20">
        <v>1096</v>
      </c>
      <c r="T21" s="30">
        <v>4</v>
      </c>
      <c r="U21" s="20">
        <v>100.1</v>
      </c>
      <c r="V21" s="30">
        <v>15</v>
      </c>
      <c r="W21" s="20">
        <v>16.510000000000002</v>
      </c>
      <c r="X21" s="30">
        <v>10</v>
      </c>
      <c r="Y21" s="20">
        <f t="shared" si="1"/>
        <v>59</v>
      </c>
      <c r="Z21" s="36">
        <v>11</v>
      </c>
      <c r="AA21" s="38">
        <f t="shared" si="2"/>
        <v>34</v>
      </c>
      <c r="AB21" s="40">
        <v>13</v>
      </c>
    </row>
    <row r="22" spans="1:28" ht="16" x14ac:dyDescent="0.2">
      <c r="A22" s="12"/>
      <c r="B22" s="4" t="s">
        <v>32</v>
      </c>
      <c r="C22" s="5" t="s">
        <v>33</v>
      </c>
      <c r="D22" s="6" t="s">
        <v>4</v>
      </c>
      <c r="E22" s="20"/>
      <c r="F22" s="30"/>
      <c r="G22" s="20"/>
      <c r="H22" s="30"/>
      <c r="I22" s="20"/>
      <c r="J22" s="36"/>
      <c r="K22" s="20"/>
      <c r="L22" s="36"/>
      <c r="M22" s="20"/>
      <c r="N22" s="30"/>
      <c r="O22" s="20"/>
      <c r="P22" s="30"/>
      <c r="Q22" s="20"/>
      <c r="R22" s="30"/>
      <c r="S22" s="20"/>
      <c r="T22" s="30"/>
      <c r="U22" s="20"/>
      <c r="V22" s="30"/>
      <c r="W22" s="20"/>
      <c r="X22" s="30"/>
      <c r="Y22" s="20"/>
      <c r="Z22" s="36"/>
      <c r="AA22" s="38"/>
      <c r="AB22" s="40"/>
    </row>
    <row r="23" spans="1:28" ht="16" x14ac:dyDescent="0.2">
      <c r="A23" s="12" t="s">
        <v>179</v>
      </c>
      <c r="B23" s="4" t="s">
        <v>62</v>
      </c>
      <c r="C23" s="5" t="s">
        <v>63</v>
      </c>
      <c r="D23" s="6" t="s">
        <v>4</v>
      </c>
      <c r="E23" s="20"/>
      <c r="F23" s="30"/>
      <c r="G23" s="20"/>
      <c r="H23" s="30"/>
      <c r="I23" s="20"/>
      <c r="J23" s="36"/>
      <c r="K23" s="20"/>
      <c r="L23" s="36"/>
      <c r="M23" s="20"/>
      <c r="N23" s="30"/>
      <c r="O23" s="20"/>
      <c r="P23" s="30"/>
      <c r="Q23" s="20"/>
      <c r="R23" s="30"/>
      <c r="S23" s="20"/>
      <c r="T23" s="30"/>
      <c r="U23" s="20"/>
      <c r="V23" s="30"/>
      <c r="W23" s="20"/>
      <c r="X23" s="30"/>
      <c r="Y23" s="20"/>
      <c r="Z23" s="36"/>
      <c r="AA23" s="38"/>
      <c r="AB23" s="40"/>
    </row>
    <row r="24" spans="1:28" ht="16" x14ac:dyDescent="0.2">
      <c r="A24" s="12"/>
      <c r="B24" s="4" t="s">
        <v>85</v>
      </c>
      <c r="C24" s="5" t="s">
        <v>86</v>
      </c>
      <c r="D24" s="6" t="s">
        <v>4</v>
      </c>
      <c r="E24" s="20"/>
      <c r="F24" s="30"/>
      <c r="G24" s="20"/>
      <c r="H24" s="30"/>
      <c r="I24" s="20"/>
      <c r="J24" s="36"/>
      <c r="K24" s="20"/>
      <c r="L24" s="36"/>
      <c r="M24" s="20"/>
      <c r="N24" s="30"/>
      <c r="O24" s="20"/>
      <c r="P24" s="30"/>
      <c r="Q24" s="20"/>
      <c r="R24" s="30"/>
      <c r="S24" s="20"/>
      <c r="T24" s="30"/>
      <c r="U24" s="20"/>
      <c r="V24" s="30"/>
      <c r="W24" s="20"/>
      <c r="X24" s="30"/>
      <c r="Y24" s="20"/>
      <c r="Z24" s="36"/>
      <c r="AA24" s="38"/>
      <c r="AB24" s="40"/>
    </row>
    <row r="25" spans="1:28" ht="16" x14ac:dyDescent="0.2">
      <c r="A25" s="12"/>
      <c r="B25" s="4" t="s">
        <v>87</v>
      </c>
      <c r="C25" s="5" t="s">
        <v>88</v>
      </c>
      <c r="D25" s="6" t="s">
        <v>4</v>
      </c>
      <c r="E25" s="20">
        <v>31</v>
      </c>
      <c r="F25" s="30">
        <v>13</v>
      </c>
      <c r="G25" s="20">
        <v>0</v>
      </c>
      <c r="H25" s="30">
        <v>8</v>
      </c>
      <c r="I25" s="20">
        <f t="shared" si="0"/>
        <v>21</v>
      </c>
      <c r="J25" s="36">
        <v>13</v>
      </c>
      <c r="K25" s="20">
        <v>14.23</v>
      </c>
      <c r="L25" s="36">
        <v>11</v>
      </c>
      <c r="M25" s="20">
        <v>125</v>
      </c>
      <c r="N25" s="53">
        <v>2</v>
      </c>
      <c r="O25" s="20">
        <v>25</v>
      </c>
      <c r="P25" s="30">
        <v>11</v>
      </c>
      <c r="Q25" s="20">
        <v>646</v>
      </c>
      <c r="R25" s="30">
        <v>6</v>
      </c>
      <c r="S25" s="20">
        <v>1108</v>
      </c>
      <c r="T25" s="53">
        <v>3</v>
      </c>
      <c r="U25" s="20">
        <v>80.8</v>
      </c>
      <c r="V25" s="30">
        <v>6</v>
      </c>
      <c r="W25" s="20">
        <v>19.25</v>
      </c>
      <c r="X25" s="30">
        <v>5</v>
      </c>
      <c r="Y25" s="20">
        <f t="shared" si="1"/>
        <v>33</v>
      </c>
      <c r="Z25" s="61">
        <v>3</v>
      </c>
      <c r="AA25" s="38">
        <f t="shared" si="2"/>
        <v>27</v>
      </c>
      <c r="AB25" s="40">
        <v>10</v>
      </c>
    </row>
    <row r="26" spans="1:28" ht="16" x14ac:dyDescent="0.2">
      <c r="A26" s="22"/>
      <c r="B26" s="4" t="s">
        <v>61</v>
      </c>
      <c r="C26" s="5" t="s">
        <v>31</v>
      </c>
      <c r="D26" s="6" t="s">
        <v>4</v>
      </c>
      <c r="E26" s="20">
        <v>54</v>
      </c>
      <c r="F26" s="30">
        <v>10</v>
      </c>
      <c r="G26" s="20">
        <v>0</v>
      </c>
      <c r="H26" s="30">
        <v>8</v>
      </c>
      <c r="I26" s="20">
        <f t="shared" si="0"/>
        <v>18</v>
      </c>
      <c r="J26" s="36">
        <v>12</v>
      </c>
      <c r="K26" s="20"/>
      <c r="L26" s="36"/>
      <c r="M26" s="20">
        <v>11</v>
      </c>
      <c r="N26" s="30"/>
      <c r="O26" s="20">
        <v>20</v>
      </c>
      <c r="P26" s="30">
        <v>12</v>
      </c>
      <c r="Q26" s="20">
        <v>590</v>
      </c>
      <c r="R26" s="30">
        <v>11</v>
      </c>
      <c r="S26" s="20">
        <v>723</v>
      </c>
      <c r="T26" s="30">
        <v>15</v>
      </c>
      <c r="U26" s="20">
        <v>93.6</v>
      </c>
      <c r="V26" s="30">
        <v>13</v>
      </c>
      <c r="W26" s="20">
        <v>15.38</v>
      </c>
      <c r="X26" s="30">
        <v>14</v>
      </c>
      <c r="Y26" s="20">
        <f t="shared" si="1"/>
        <v>65</v>
      </c>
      <c r="Z26" s="36">
        <v>14</v>
      </c>
      <c r="AA26" s="38">
        <f t="shared" si="2"/>
        <v>26</v>
      </c>
      <c r="AB26" s="40">
        <v>9</v>
      </c>
    </row>
    <row r="27" spans="1:28" ht="16" x14ac:dyDescent="0.2">
      <c r="A27" s="12"/>
      <c r="B27" s="4" t="s">
        <v>115</v>
      </c>
      <c r="C27" s="5" t="s">
        <v>116</v>
      </c>
      <c r="D27" s="6" t="s">
        <v>4</v>
      </c>
      <c r="E27" s="20">
        <v>39</v>
      </c>
      <c r="F27" s="30">
        <v>12</v>
      </c>
      <c r="G27" s="20">
        <v>31</v>
      </c>
      <c r="H27" s="30">
        <v>3</v>
      </c>
      <c r="I27" s="20">
        <f t="shared" si="0"/>
        <v>15</v>
      </c>
      <c r="J27" s="36">
        <v>10</v>
      </c>
      <c r="K27" s="20">
        <v>9.4</v>
      </c>
      <c r="L27" s="36">
        <v>8</v>
      </c>
      <c r="M27" s="20">
        <v>74</v>
      </c>
      <c r="N27" s="53">
        <v>3</v>
      </c>
      <c r="O27" s="20">
        <v>30</v>
      </c>
      <c r="P27" s="30">
        <v>10</v>
      </c>
      <c r="Q27" s="20">
        <v>632</v>
      </c>
      <c r="R27" s="30">
        <v>7</v>
      </c>
      <c r="S27" s="20">
        <v>1021</v>
      </c>
      <c r="T27" s="30">
        <v>7</v>
      </c>
      <c r="U27" s="20">
        <v>102</v>
      </c>
      <c r="V27" s="30">
        <v>16</v>
      </c>
      <c r="W27" s="20">
        <v>16.850000000000001</v>
      </c>
      <c r="X27" s="30">
        <v>8</v>
      </c>
      <c r="Y27" s="20">
        <f t="shared" si="1"/>
        <v>51</v>
      </c>
      <c r="Z27" s="36">
        <v>9</v>
      </c>
      <c r="AA27" s="38">
        <f t="shared" si="2"/>
        <v>27</v>
      </c>
      <c r="AB27" s="40">
        <v>10</v>
      </c>
    </row>
    <row r="28" spans="1:28" ht="16" x14ac:dyDescent="0.2">
      <c r="A28" s="23"/>
      <c r="B28" s="5" t="s">
        <v>192</v>
      </c>
      <c r="C28" s="5" t="s">
        <v>193</v>
      </c>
      <c r="D28" s="6" t="s">
        <v>4</v>
      </c>
      <c r="E28" s="20">
        <v>66</v>
      </c>
      <c r="F28" s="30">
        <v>7</v>
      </c>
      <c r="G28" s="20">
        <v>0</v>
      </c>
      <c r="H28" s="30">
        <v>8</v>
      </c>
      <c r="I28" s="20">
        <f t="shared" si="0"/>
        <v>15</v>
      </c>
      <c r="J28" s="36">
        <v>10</v>
      </c>
      <c r="K28" s="20">
        <v>0</v>
      </c>
      <c r="L28" s="36">
        <v>15</v>
      </c>
      <c r="M28" s="20">
        <v>9</v>
      </c>
      <c r="N28" s="30">
        <v>16</v>
      </c>
      <c r="O28" s="20">
        <v>0</v>
      </c>
      <c r="P28" s="30">
        <v>15</v>
      </c>
      <c r="Q28" s="20">
        <v>343</v>
      </c>
      <c r="R28" s="30">
        <v>15</v>
      </c>
      <c r="S28" s="20">
        <v>1182</v>
      </c>
      <c r="T28" s="53">
        <v>2</v>
      </c>
      <c r="U28" s="20">
        <v>84.7</v>
      </c>
      <c r="V28" s="30">
        <v>9</v>
      </c>
      <c r="W28" s="20">
        <v>13.09</v>
      </c>
      <c r="X28" s="30">
        <v>16</v>
      </c>
      <c r="Y28" s="20">
        <f t="shared" si="1"/>
        <v>73</v>
      </c>
      <c r="Z28" s="36">
        <v>16</v>
      </c>
      <c r="AA28" s="38">
        <f t="shared" si="2"/>
        <v>41</v>
      </c>
      <c r="AB28" s="40">
        <v>14</v>
      </c>
    </row>
    <row r="29" spans="1:28" ht="16" x14ac:dyDescent="0.2">
      <c r="A29" s="4" t="s">
        <v>153</v>
      </c>
      <c r="B29" s="5" t="s">
        <v>78</v>
      </c>
      <c r="C29" s="5" t="s">
        <v>154</v>
      </c>
      <c r="D29" s="6" t="s">
        <v>4</v>
      </c>
      <c r="E29" s="20">
        <v>66</v>
      </c>
      <c r="F29" s="30">
        <v>7</v>
      </c>
      <c r="G29" s="20">
        <v>33</v>
      </c>
      <c r="H29" s="53">
        <v>2</v>
      </c>
      <c r="I29" s="20">
        <f t="shared" si="0"/>
        <v>9</v>
      </c>
      <c r="J29" s="36">
        <v>6</v>
      </c>
      <c r="K29" s="20">
        <v>9.0299999999999994</v>
      </c>
      <c r="L29" s="36">
        <v>7</v>
      </c>
      <c r="M29" s="20">
        <v>13</v>
      </c>
      <c r="N29" s="30">
        <v>13</v>
      </c>
      <c r="O29" s="20">
        <v>17</v>
      </c>
      <c r="P29" s="30">
        <v>13</v>
      </c>
      <c r="Q29" s="20">
        <v>426</v>
      </c>
      <c r="R29" s="30">
        <v>13</v>
      </c>
      <c r="S29" s="20">
        <v>1091</v>
      </c>
      <c r="T29" s="30">
        <v>5</v>
      </c>
      <c r="U29" s="20">
        <v>69.8</v>
      </c>
      <c r="V29" s="53">
        <v>2</v>
      </c>
      <c r="W29" s="20">
        <v>15.21</v>
      </c>
      <c r="X29" s="30">
        <v>15</v>
      </c>
      <c r="Y29" s="20">
        <f t="shared" si="1"/>
        <v>61</v>
      </c>
      <c r="Z29" s="36">
        <v>12</v>
      </c>
      <c r="AA29" s="38">
        <f t="shared" si="2"/>
        <v>25</v>
      </c>
      <c r="AB29" s="40">
        <v>8</v>
      </c>
    </row>
    <row r="30" spans="1:28" ht="16" x14ac:dyDescent="0.2">
      <c r="A30" s="11"/>
      <c r="B30" s="4" t="s">
        <v>98</v>
      </c>
      <c r="C30" s="5" t="s">
        <v>99</v>
      </c>
      <c r="D30" s="6" t="s">
        <v>4</v>
      </c>
      <c r="E30" s="20">
        <v>69</v>
      </c>
      <c r="F30" s="30">
        <v>4</v>
      </c>
      <c r="G30" s="20">
        <v>30</v>
      </c>
      <c r="H30" s="30">
        <v>4</v>
      </c>
      <c r="I30" s="20">
        <f t="shared" si="0"/>
        <v>8</v>
      </c>
      <c r="J30" s="36">
        <v>5</v>
      </c>
      <c r="K30" s="20">
        <v>20.32</v>
      </c>
      <c r="L30" s="36">
        <v>12</v>
      </c>
      <c r="M30" s="20">
        <v>34</v>
      </c>
      <c r="N30" s="30">
        <v>8</v>
      </c>
      <c r="O30" s="20">
        <v>49</v>
      </c>
      <c r="P30" s="30">
        <v>8</v>
      </c>
      <c r="Q30" s="20">
        <v>381</v>
      </c>
      <c r="R30" s="30">
        <v>14</v>
      </c>
      <c r="S30" s="20">
        <v>1048</v>
      </c>
      <c r="T30" s="30">
        <v>6</v>
      </c>
      <c r="U30" s="20">
        <v>78.5</v>
      </c>
      <c r="V30" s="30">
        <v>5</v>
      </c>
      <c r="W30" s="20">
        <v>16.04</v>
      </c>
      <c r="X30" s="30">
        <v>11</v>
      </c>
      <c r="Y30" s="20">
        <f t="shared" si="1"/>
        <v>52</v>
      </c>
      <c r="Z30" s="36">
        <v>10</v>
      </c>
      <c r="AA30" s="38">
        <f t="shared" si="2"/>
        <v>27</v>
      </c>
      <c r="AB30" s="40">
        <v>10</v>
      </c>
    </row>
    <row r="31" spans="1:28" ht="16" x14ac:dyDescent="0.2">
      <c r="A31" s="12" t="s">
        <v>180</v>
      </c>
      <c r="B31" s="4" t="s">
        <v>113</v>
      </c>
      <c r="C31" s="5" t="s">
        <v>114</v>
      </c>
      <c r="D31" s="6" t="s">
        <v>4</v>
      </c>
      <c r="E31" s="20"/>
      <c r="F31" s="30"/>
      <c r="G31" s="20"/>
      <c r="H31" s="30"/>
      <c r="I31" s="20"/>
      <c r="J31" s="36"/>
      <c r="K31" s="20"/>
      <c r="L31" s="36"/>
      <c r="M31" s="20"/>
      <c r="N31" s="30"/>
      <c r="O31" s="20"/>
      <c r="P31" s="30"/>
      <c r="Q31" s="20"/>
      <c r="R31" s="30"/>
      <c r="S31" s="20"/>
      <c r="T31" s="30"/>
      <c r="U31" s="20"/>
      <c r="V31" s="30"/>
      <c r="W31" s="20"/>
      <c r="X31" s="30"/>
      <c r="Y31" s="20"/>
      <c r="Z31" s="36"/>
      <c r="AA31" s="38"/>
      <c r="AB31" s="40"/>
    </row>
    <row r="32" spans="1:28" ht="16" x14ac:dyDescent="0.2">
      <c r="A32" s="12"/>
      <c r="B32" s="4" t="s">
        <v>117</v>
      </c>
      <c r="C32" s="5" t="s">
        <v>188</v>
      </c>
      <c r="D32" s="6" t="s">
        <v>4</v>
      </c>
      <c r="E32" s="20">
        <v>76</v>
      </c>
      <c r="F32" s="53">
        <v>3</v>
      </c>
      <c r="G32" s="20">
        <v>34</v>
      </c>
      <c r="H32" s="53">
        <v>1</v>
      </c>
      <c r="I32" s="20">
        <f t="shared" si="0"/>
        <v>4</v>
      </c>
      <c r="J32" s="61">
        <v>1</v>
      </c>
      <c r="K32" s="20">
        <v>11.03</v>
      </c>
      <c r="L32" s="36">
        <v>9</v>
      </c>
      <c r="M32" s="20">
        <v>31</v>
      </c>
      <c r="N32" s="30">
        <v>9</v>
      </c>
      <c r="O32" s="20">
        <v>87</v>
      </c>
      <c r="P32" s="53">
        <v>2</v>
      </c>
      <c r="Q32" s="20">
        <v>647</v>
      </c>
      <c r="R32" s="30">
        <v>5</v>
      </c>
      <c r="S32" s="20">
        <v>957</v>
      </c>
      <c r="T32" s="30">
        <v>9</v>
      </c>
      <c r="U32" s="20">
        <v>91.2</v>
      </c>
      <c r="V32" s="30">
        <v>12</v>
      </c>
      <c r="W32" s="20">
        <v>17.93</v>
      </c>
      <c r="X32" s="30">
        <v>6</v>
      </c>
      <c r="Y32" s="20">
        <f t="shared" si="1"/>
        <v>43</v>
      </c>
      <c r="Z32" s="36">
        <v>5</v>
      </c>
      <c r="AA32" s="38">
        <f t="shared" si="2"/>
        <v>15</v>
      </c>
      <c r="AB32" s="40">
        <v>5</v>
      </c>
    </row>
    <row r="33" spans="1:135" ht="16" x14ac:dyDescent="0.2">
      <c r="A33" s="13"/>
      <c r="B33" s="4" t="s">
        <v>127</v>
      </c>
      <c r="C33" s="5" t="s">
        <v>128</v>
      </c>
      <c r="D33" s="6" t="s">
        <v>4</v>
      </c>
      <c r="E33" s="20"/>
      <c r="F33" s="30"/>
      <c r="G33" s="20"/>
      <c r="H33" s="30"/>
      <c r="I33" s="20"/>
      <c r="J33" s="36"/>
      <c r="K33" s="20"/>
      <c r="L33" s="36"/>
      <c r="M33" s="20"/>
      <c r="N33" s="30"/>
      <c r="O33" s="20"/>
      <c r="P33" s="30"/>
      <c r="Q33" s="20"/>
      <c r="R33" s="30"/>
      <c r="S33" s="20"/>
      <c r="T33" s="30"/>
      <c r="U33" s="20"/>
      <c r="V33" s="30"/>
      <c r="W33" s="20"/>
      <c r="X33" s="30"/>
      <c r="Y33" s="20"/>
      <c r="Z33" s="36"/>
      <c r="AA33" s="38"/>
      <c r="AB33" s="40"/>
    </row>
    <row r="34" spans="1:135" ht="16" x14ac:dyDescent="0.2">
      <c r="A34" s="10" t="s">
        <v>173</v>
      </c>
      <c r="B34" s="5" t="s">
        <v>122</v>
      </c>
      <c r="C34" s="5" t="s">
        <v>121</v>
      </c>
      <c r="D34" s="6" t="s">
        <v>4</v>
      </c>
      <c r="E34" s="20">
        <v>52</v>
      </c>
      <c r="F34" s="30">
        <v>11</v>
      </c>
      <c r="G34" s="20">
        <v>27</v>
      </c>
      <c r="H34" s="30">
        <v>5</v>
      </c>
      <c r="I34" s="20">
        <f t="shared" si="0"/>
        <v>16</v>
      </c>
      <c r="J34" s="36">
        <v>11</v>
      </c>
      <c r="K34" s="20">
        <v>8.44</v>
      </c>
      <c r="L34" s="36">
        <v>6</v>
      </c>
      <c r="M34" s="20">
        <v>23</v>
      </c>
      <c r="N34" s="30">
        <v>10</v>
      </c>
      <c r="O34" s="20">
        <v>72</v>
      </c>
      <c r="P34" s="30">
        <v>4</v>
      </c>
      <c r="Q34" s="20">
        <v>706</v>
      </c>
      <c r="R34" s="53">
        <v>3</v>
      </c>
      <c r="S34" s="20">
        <v>782</v>
      </c>
      <c r="T34" s="30">
        <v>13</v>
      </c>
      <c r="U34" s="20">
        <v>81.8</v>
      </c>
      <c r="V34" s="30">
        <v>7</v>
      </c>
      <c r="W34" s="20">
        <v>16.8</v>
      </c>
      <c r="X34" s="30">
        <v>9</v>
      </c>
      <c r="Y34" s="20">
        <f t="shared" si="1"/>
        <v>46</v>
      </c>
      <c r="Z34" s="36">
        <v>7</v>
      </c>
      <c r="AA34" s="38">
        <f t="shared" si="2"/>
        <v>24</v>
      </c>
      <c r="AB34" s="40">
        <v>7</v>
      </c>
    </row>
    <row r="35" spans="1:135" ht="16" x14ac:dyDescent="0.2">
      <c r="A35" s="4" t="s">
        <v>167</v>
      </c>
      <c r="B35" s="5" t="s">
        <v>13</v>
      </c>
      <c r="C35" s="5" t="s">
        <v>14</v>
      </c>
      <c r="D35" s="6" t="s">
        <v>4</v>
      </c>
      <c r="E35" s="20"/>
      <c r="F35" s="30"/>
      <c r="G35" s="20"/>
      <c r="H35" s="30"/>
      <c r="I35" s="20"/>
      <c r="J35" s="36"/>
      <c r="K35" s="20"/>
      <c r="L35" s="36"/>
      <c r="M35" s="20"/>
      <c r="N35" s="30"/>
      <c r="O35" s="20"/>
      <c r="P35" s="30"/>
      <c r="Q35" s="20"/>
      <c r="R35" s="30"/>
      <c r="S35" s="20"/>
      <c r="T35" s="30"/>
      <c r="U35" s="20"/>
      <c r="V35" s="30"/>
      <c r="W35" s="20"/>
      <c r="X35" s="30"/>
      <c r="Y35" s="20"/>
      <c r="Z35" s="36"/>
      <c r="AA35" s="38"/>
      <c r="AB35" s="40"/>
    </row>
    <row r="36" spans="1:135" ht="16" x14ac:dyDescent="0.2">
      <c r="A36" s="4" t="s">
        <v>172</v>
      </c>
      <c r="B36" s="5" t="s">
        <v>81</v>
      </c>
      <c r="C36" s="5" t="s">
        <v>82</v>
      </c>
      <c r="D36" s="6" t="s">
        <v>4</v>
      </c>
      <c r="E36" s="20"/>
      <c r="F36" s="30"/>
      <c r="G36" s="20"/>
      <c r="H36" s="30"/>
      <c r="I36" s="20"/>
      <c r="J36" s="36"/>
      <c r="K36" s="20"/>
      <c r="L36" s="36"/>
      <c r="M36" s="20"/>
      <c r="N36" s="30"/>
      <c r="O36" s="20"/>
      <c r="P36" s="30"/>
      <c r="Q36" s="20"/>
      <c r="R36" s="30"/>
      <c r="S36" s="20"/>
      <c r="T36" s="30"/>
      <c r="U36" s="20"/>
      <c r="V36" s="30"/>
      <c r="W36" s="20"/>
      <c r="X36" s="30"/>
      <c r="Y36" s="20"/>
      <c r="Z36" s="36"/>
      <c r="AA36" s="38"/>
      <c r="AB36" s="40"/>
    </row>
    <row r="37" spans="1:135" ht="16" x14ac:dyDescent="0.2">
      <c r="A37" s="7" t="s">
        <v>170</v>
      </c>
      <c r="B37" s="5" t="s">
        <v>56</v>
      </c>
      <c r="C37" s="5" t="s">
        <v>57</v>
      </c>
      <c r="D37" s="6" t="s">
        <v>4</v>
      </c>
      <c r="E37" s="20"/>
      <c r="F37" s="30"/>
      <c r="G37" s="20"/>
      <c r="H37" s="30"/>
      <c r="I37" s="20"/>
      <c r="J37" s="36"/>
      <c r="K37" s="20"/>
      <c r="L37" s="36"/>
      <c r="M37" s="20"/>
      <c r="N37" s="30"/>
      <c r="O37" s="20"/>
      <c r="P37" s="30"/>
      <c r="Q37" s="20"/>
      <c r="R37" s="30"/>
      <c r="S37" s="20"/>
      <c r="T37" s="30"/>
      <c r="U37" s="20"/>
      <c r="V37" s="30"/>
      <c r="W37" s="20"/>
      <c r="X37" s="30"/>
      <c r="Y37" s="20"/>
      <c r="Z37" s="36"/>
      <c r="AA37" s="38"/>
      <c r="AB37" s="40"/>
    </row>
    <row r="38" spans="1:135" s="59" customFormat="1" ht="16" x14ac:dyDescent="0.2">
      <c r="A38" s="11"/>
      <c r="B38" s="21" t="s">
        <v>16</v>
      </c>
      <c r="C38" s="56" t="s">
        <v>17</v>
      </c>
      <c r="D38" s="57" t="s">
        <v>4</v>
      </c>
      <c r="E38" s="58">
        <v>65</v>
      </c>
      <c r="F38" s="30">
        <v>8</v>
      </c>
      <c r="G38" s="58">
        <v>0</v>
      </c>
      <c r="H38" s="30">
        <v>8</v>
      </c>
      <c r="I38" s="20">
        <f t="shared" si="0"/>
        <v>16</v>
      </c>
      <c r="J38" s="36">
        <v>11</v>
      </c>
      <c r="K38" s="58">
        <v>6.83</v>
      </c>
      <c r="L38" s="36">
        <v>4</v>
      </c>
      <c r="M38" s="58">
        <v>39</v>
      </c>
      <c r="N38" s="30">
        <v>7</v>
      </c>
      <c r="O38" s="58">
        <v>40</v>
      </c>
      <c r="P38" s="30">
        <v>9</v>
      </c>
      <c r="Q38" s="58">
        <v>675</v>
      </c>
      <c r="R38" s="30">
        <v>4</v>
      </c>
      <c r="S38" s="58">
        <v>774</v>
      </c>
      <c r="T38" s="30">
        <v>14</v>
      </c>
      <c r="U38" s="58">
        <v>83.6</v>
      </c>
      <c r="V38" s="30">
        <v>8</v>
      </c>
      <c r="W38" s="58">
        <v>17.5</v>
      </c>
      <c r="X38" s="30">
        <v>7</v>
      </c>
      <c r="Y38" s="20">
        <f t="shared" si="1"/>
        <v>49</v>
      </c>
      <c r="Z38" s="36">
        <v>8</v>
      </c>
      <c r="AA38" s="38">
        <f t="shared" si="2"/>
        <v>23</v>
      </c>
      <c r="AB38" s="40">
        <v>6</v>
      </c>
    </row>
    <row r="39" spans="1:135" s="48" customFormat="1" ht="16" x14ac:dyDescent="0.2">
      <c r="A39" s="12" t="s">
        <v>15</v>
      </c>
      <c r="B39" s="21" t="s">
        <v>109</v>
      </c>
      <c r="C39" s="56" t="s">
        <v>110</v>
      </c>
      <c r="D39" s="57" t="s">
        <v>4</v>
      </c>
      <c r="E39" s="58">
        <v>76</v>
      </c>
      <c r="F39" s="53">
        <v>3</v>
      </c>
      <c r="G39" s="58">
        <v>33</v>
      </c>
      <c r="H39" s="53">
        <v>2</v>
      </c>
      <c r="I39" s="20">
        <f t="shared" si="0"/>
        <v>5</v>
      </c>
      <c r="J39" s="61">
        <v>2</v>
      </c>
      <c r="K39" s="58">
        <v>4.5</v>
      </c>
      <c r="L39" s="61">
        <v>1</v>
      </c>
      <c r="M39" s="58">
        <v>48</v>
      </c>
      <c r="N39" s="30">
        <v>6</v>
      </c>
      <c r="O39" s="58">
        <v>80</v>
      </c>
      <c r="P39" s="53">
        <v>3</v>
      </c>
      <c r="Q39" s="58">
        <v>756</v>
      </c>
      <c r="R39" s="53">
        <v>2</v>
      </c>
      <c r="S39" s="58">
        <v>832</v>
      </c>
      <c r="T39" s="30">
        <v>12</v>
      </c>
      <c r="U39" s="58">
        <v>68.7</v>
      </c>
      <c r="V39" s="53">
        <v>1</v>
      </c>
      <c r="W39" s="58">
        <v>20.02</v>
      </c>
      <c r="X39" s="53">
        <v>3</v>
      </c>
      <c r="Y39" s="20">
        <f t="shared" si="1"/>
        <v>27</v>
      </c>
      <c r="Z39" s="61">
        <v>2</v>
      </c>
      <c r="AA39" s="38">
        <f t="shared" si="2"/>
        <v>5</v>
      </c>
      <c r="AB39" s="65">
        <v>1</v>
      </c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</row>
    <row r="40" spans="1:135" s="59" customFormat="1" ht="16" x14ac:dyDescent="0.2">
      <c r="A40" s="12"/>
      <c r="B40" s="21" t="s">
        <v>111</v>
      </c>
      <c r="C40" s="56" t="s">
        <v>112</v>
      </c>
      <c r="D40" s="57" t="s">
        <v>4</v>
      </c>
      <c r="E40" s="58">
        <v>76</v>
      </c>
      <c r="F40" s="53">
        <v>3</v>
      </c>
      <c r="G40" s="58">
        <v>34</v>
      </c>
      <c r="H40" s="53">
        <v>1</v>
      </c>
      <c r="I40" s="20">
        <f t="shared" si="0"/>
        <v>4</v>
      </c>
      <c r="J40" s="61">
        <v>1</v>
      </c>
      <c r="K40" s="58">
        <v>5.51</v>
      </c>
      <c r="L40" s="61">
        <v>2</v>
      </c>
      <c r="M40" s="58">
        <v>59</v>
      </c>
      <c r="N40" s="30">
        <v>4</v>
      </c>
      <c r="O40" s="58">
        <v>60</v>
      </c>
      <c r="P40" s="30">
        <v>5</v>
      </c>
      <c r="Q40" s="58">
        <v>647</v>
      </c>
      <c r="R40" s="30">
        <v>5</v>
      </c>
      <c r="S40" s="58">
        <v>693</v>
      </c>
      <c r="T40" s="30">
        <v>16</v>
      </c>
      <c r="U40" s="58">
        <v>71.8</v>
      </c>
      <c r="V40" s="53">
        <v>3</v>
      </c>
      <c r="W40" s="58">
        <v>20.57</v>
      </c>
      <c r="X40" s="53">
        <v>2</v>
      </c>
      <c r="Y40" s="20">
        <f t="shared" si="1"/>
        <v>35</v>
      </c>
      <c r="Z40" s="36">
        <v>4</v>
      </c>
      <c r="AA40" s="38">
        <f t="shared" si="2"/>
        <v>7</v>
      </c>
      <c r="AB40" s="65">
        <v>2</v>
      </c>
    </row>
    <row r="41" spans="1:135" ht="16" x14ac:dyDescent="0.2">
      <c r="A41" s="11"/>
      <c r="B41" s="4" t="s">
        <v>44</v>
      </c>
      <c r="C41" s="5" t="s">
        <v>45</v>
      </c>
      <c r="D41" s="6" t="s">
        <v>4</v>
      </c>
      <c r="E41" s="20">
        <v>68</v>
      </c>
      <c r="F41" s="30">
        <v>5</v>
      </c>
      <c r="G41" s="20">
        <v>5</v>
      </c>
      <c r="H41" s="30">
        <v>7</v>
      </c>
      <c r="I41" s="20">
        <f t="shared" si="0"/>
        <v>12</v>
      </c>
      <c r="J41" s="36">
        <v>8</v>
      </c>
      <c r="K41" s="20">
        <v>6.37</v>
      </c>
      <c r="L41" s="61">
        <v>3</v>
      </c>
      <c r="M41" s="20">
        <v>58</v>
      </c>
      <c r="N41" s="30">
        <v>5</v>
      </c>
      <c r="O41" s="20">
        <v>89</v>
      </c>
      <c r="P41" s="53">
        <v>1</v>
      </c>
      <c r="Q41" s="20">
        <v>965</v>
      </c>
      <c r="R41" s="53">
        <v>1</v>
      </c>
      <c r="S41" s="20">
        <v>1610</v>
      </c>
      <c r="T41" s="53">
        <v>1</v>
      </c>
      <c r="U41" s="20">
        <v>75.900000000000006</v>
      </c>
      <c r="V41" s="30">
        <v>4</v>
      </c>
      <c r="W41" s="20">
        <v>19.579999999999998</v>
      </c>
      <c r="X41" s="30">
        <v>4</v>
      </c>
      <c r="Y41" s="20">
        <f t="shared" si="1"/>
        <v>16</v>
      </c>
      <c r="Z41" s="61">
        <v>1</v>
      </c>
      <c r="AA41" s="38">
        <f t="shared" si="2"/>
        <v>12</v>
      </c>
      <c r="AB41" s="65">
        <v>3</v>
      </c>
    </row>
    <row r="42" spans="1:135" ht="16" x14ac:dyDescent="0.2">
      <c r="A42" s="12" t="s">
        <v>157</v>
      </c>
      <c r="B42" s="4" t="s">
        <v>65</v>
      </c>
      <c r="C42" s="5" t="s">
        <v>66</v>
      </c>
      <c r="D42" s="6" t="s">
        <v>4</v>
      </c>
      <c r="E42" s="20">
        <v>62</v>
      </c>
      <c r="F42" s="30">
        <v>9</v>
      </c>
      <c r="G42" s="20">
        <v>34</v>
      </c>
      <c r="H42" s="53">
        <v>1</v>
      </c>
      <c r="I42" s="20">
        <f t="shared" si="0"/>
        <v>10</v>
      </c>
      <c r="J42" s="36">
        <v>7</v>
      </c>
      <c r="K42" s="20">
        <v>22.67</v>
      </c>
      <c r="L42" s="36">
        <v>13</v>
      </c>
      <c r="M42" s="20">
        <v>12</v>
      </c>
      <c r="N42" s="30">
        <v>14</v>
      </c>
      <c r="O42" s="20">
        <v>53</v>
      </c>
      <c r="P42" s="30">
        <v>7</v>
      </c>
      <c r="Q42" s="20">
        <v>617</v>
      </c>
      <c r="R42" s="30">
        <v>8</v>
      </c>
      <c r="S42" s="20">
        <v>860</v>
      </c>
      <c r="T42" s="30">
        <v>10</v>
      </c>
      <c r="U42" s="20">
        <v>87.1</v>
      </c>
      <c r="V42" s="30">
        <v>11</v>
      </c>
      <c r="W42" s="20">
        <v>16</v>
      </c>
      <c r="X42" s="30">
        <v>12</v>
      </c>
      <c r="Y42" s="20">
        <f t="shared" si="1"/>
        <v>62</v>
      </c>
      <c r="Z42" s="36">
        <v>13</v>
      </c>
      <c r="AA42" s="38">
        <f t="shared" si="2"/>
        <v>33</v>
      </c>
      <c r="AB42" s="40">
        <v>12</v>
      </c>
    </row>
    <row r="43" spans="1:135" ht="16" x14ac:dyDescent="0.2">
      <c r="A43" s="13"/>
      <c r="B43" s="4" t="s">
        <v>93</v>
      </c>
      <c r="C43" s="5" t="s">
        <v>94</v>
      </c>
      <c r="D43" s="6" t="s">
        <v>4</v>
      </c>
      <c r="E43" s="20"/>
      <c r="F43" s="30"/>
      <c r="G43" s="20"/>
      <c r="H43" s="30"/>
      <c r="I43" s="20"/>
      <c r="J43" s="36"/>
      <c r="K43" s="20"/>
      <c r="L43" s="36"/>
      <c r="M43" s="20"/>
      <c r="N43" s="30"/>
      <c r="O43" s="20"/>
      <c r="P43" s="30"/>
      <c r="Q43" s="20"/>
      <c r="R43" s="30"/>
      <c r="S43" s="20"/>
      <c r="T43" s="30"/>
      <c r="U43" s="20"/>
      <c r="V43" s="30"/>
      <c r="W43" s="20"/>
      <c r="X43" s="30"/>
      <c r="Y43" s="20"/>
      <c r="Z43" s="36"/>
      <c r="AA43" s="38"/>
      <c r="AB43" s="40"/>
    </row>
    <row r="44" spans="1:135" ht="16" x14ac:dyDescent="0.2">
      <c r="A44" s="10" t="s">
        <v>176</v>
      </c>
      <c r="B44" s="5" t="s">
        <v>133</v>
      </c>
      <c r="C44" s="5" t="s">
        <v>134</v>
      </c>
      <c r="D44" s="6" t="s">
        <v>4</v>
      </c>
      <c r="E44" s="20"/>
      <c r="F44" s="30"/>
      <c r="G44" s="20"/>
      <c r="H44" s="30"/>
      <c r="I44" s="20"/>
      <c r="J44" s="36"/>
      <c r="K44" s="20"/>
      <c r="L44" s="36"/>
      <c r="M44" s="20"/>
      <c r="N44" s="30"/>
      <c r="O44" s="20"/>
      <c r="P44" s="30"/>
      <c r="Q44" s="20"/>
      <c r="R44" s="30"/>
      <c r="S44" s="20"/>
      <c r="T44" s="30"/>
      <c r="U44" s="20"/>
      <c r="V44" s="30"/>
      <c r="W44" s="20"/>
      <c r="X44" s="30"/>
      <c r="Y44" s="20"/>
      <c r="Z44" s="36"/>
      <c r="AA44" s="38"/>
      <c r="AB44" s="40"/>
    </row>
    <row r="45" spans="1:135" ht="16" x14ac:dyDescent="0.2">
      <c r="A45" s="4" t="s">
        <v>171</v>
      </c>
      <c r="B45" s="5" t="s">
        <v>59</v>
      </c>
      <c r="C45" s="5" t="s">
        <v>60</v>
      </c>
      <c r="D45" s="6" t="s">
        <v>4</v>
      </c>
      <c r="E45" s="20"/>
      <c r="F45" s="30"/>
      <c r="G45" s="20"/>
      <c r="H45" s="30"/>
      <c r="I45" s="20"/>
      <c r="J45" s="36"/>
      <c r="K45" s="20"/>
      <c r="L45" s="36"/>
      <c r="M45" s="20"/>
      <c r="N45" s="30"/>
      <c r="O45" s="20"/>
      <c r="P45" s="30"/>
      <c r="Q45" s="20"/>
      <c r="R45" s="30"/>
      <c r="S45" s="20"/>
      <c r="T45" s="30"/>
      <c r="U45" s="20"/>
      <c r="V45" s="30"/>
      <c r="W45" s="20"/>
      <c r="X45" s="30"/>
      <c r="Y45" s="20"/>
      <c r="Z45" s="36"/>
      <c r="AA45" s="38"/>
      <c r="AB45" s="40"/>
    </row>
    <row r="46" spans="1:135" ht="16" x14ac:dyDescent="0.2">
      <c r="A46" s="4" t="s">
        <v>168</v>
      </c>
      <c r="B46" s="5" t="s">
        <v>25</v>
      </c>
      <c r="C46" s="5" t="s">
        <v>26</v>
      </c>
      <c r="D46" s="6" t="s">
        <v>4</v>
      </c>
      <c r="E46" s="20"/>
      <c r="F46" s="30"/>
      <c r="G46" s="20"/>
      <c r="H46" s="30"/>
      <c r="I46" s="20"/>
      <c r="J46" s="36"/>
      <c r="K46" s="20"/>
      <c r="L46" s="36"/>
      <c r="M46" s="20"/>
      <c r="N46" s="30"/>
      <c r="O46" s="20"/>
      <c r="P46" s="30"/>
      <c r="Q46" s="20"/>
      <c r="R46" s="30"/>
      <c r="S46" s="20"/>
      <c r="T46" s="30"/>
      <c r="U46" s="20"/>
      <c r="V46" s="30"/>
      <c r="W46" s="20"/>
      <c r="X46" s="30"/>
      <c r="Y46" s="20"/>
      <c r="Z46" s="36"/>
      <c r="AA46" s="38"/>
      <c r="AB46" s="40"/>
    </row>
    <row r="47" spans="1:135" ht="16" x14ac:dyDescent="0.2">
      <c r="A47" s="7" t="s">
        <v>175</v>
      </c>
      <c r="B47" s="8" t="s">
        <v>39</v>
      </c>
      <c r="C47" s="8" t="s">
        <v>40</v>
      </c>
      <c r="D47" s="9" t="s">
        <v>4</v>
      </c>
      <c r="E47" s="20"/>
      <c r="F47" s="30"/>
      <c r="G47" s="20"/>
      <c r="H47" s="30"/>
      <c r="I47" s="20"/>
      <c r="J47" s="36"/>
      <c r="K47" s="20"/>
      <c r="L47" s="36"/>
      <c r="M47" s="20"/>
      <c r="N47" s="30"/>
      <c r="O47" s="20"/>
      <c r="P47" s="30"/>
      <c r="Q47" s="20"/>
      <c r="R47" s="30"/>
      <c r="S47" s="20"/>
      <c r="T47" s="30"/>
      <c r="U47" s="20"/>
      <c r="V47" s="30"/>
      <c r="W47" s="20"/>
      <c r="X47" s="30"/>
      <c r="Y47" s="20"/>
      <c r="Z47" s="36"/>
      <c r="AA47" s="38"/>
      <c r="AB47" s="40"/>
    </row>
    <row r="48" spans="1:135" ht="17.25" customHeight="1" x14ac:dyDescent="0.2">
      <c r="A48" s="4" t="s">
        <v>189</v>
      </c>
      <c r="B48" s="19" t="s">
        <v>190</v>
      </c>
      <c r="C48" s="5" t="s">
        <v>191</v>
      </c>
      <c r="D48" s="6" t="s">
        <v>4</v>
      </c>
      <c r="E48" s="20"/>
      <c r="F48" s="30"/>
      <c r="G48" s="20"/>
      <c r="H48" s="30"/>
      <c r="I48" s="20"/>
      <c r="J48" s="36"/>
      <c r="K48" s="20"/>
      <c r="L48" s="36"/>
      <c r="M48" s="20"/>
      <c r="N48" s="30"/>
      <c r="O48" s="20"/>
      <c r="P48" s="30"/>
      <c r="Q48" s="20"/>
      <c r="R48" s="30"/>
      <c r="S48" s="20"/>
      <c r="T48" s="30"/>
      <c r="U48" s="20"/>
      <c r="V48" s="30"/>
      <c r="W48" s="20"/>
      <c r="X48" s="30"/>
      <c r="Y48" s="20"/>
      <c r="Z48" s="36"/>
      <c r="AA48" s="38"/>
      <c r="AB48" s="40"/>
    </row>
    <row r="49" spans="5:11" ht="16" x14ac:dyDescent="0.15">
      <c r="E49" s="24"/>
      <c r="F49" s="24"/>
      <c r="G49" s="24"/>
      <c r="H49" s="24"/>
      <c r="I49" s="24"/>
      <c r="J49" s="24"/>
      <c r="K49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tabSelected="1" workbookViewId="0">
      <selection activeCell="T43" sqref="T43"/>
    </sheetView>
  </sheetViews>
  <sheetFormatPr baseColWidth="10" defaultColWidth="8.83203125" defaultRowHeight="13" x14ac:dyDescent="0.15"/>
  <cols>
    <col min="1" max="1" width="24.33203125" customWidth="1"/>
    <col min="2" max="2" width="23.1640625" customWidth="1"/>
    <col min="3" max="3" width="29" customWidth="1"/>
    <col min="4" max="4" width="18.83203125" customWidth="1"/>
    <col min="5" max="5" width="15" customWidth="1"/>
    <col min="7" max="7" width="12.1640625" customWidth="1"/>
    <col min="11" max="11" width="14.83203125" customWidth="1"/>
    <col min="13" max="13" width="12.6640625" customWidth="1"/>
    <col min="15" max="15" width="13.5" customWidth="1"/>
    <col min="18" max="18" width="11" customWidth="1"/>
  </cols>
  <sheetData>
    <row r="1" spans="1:18" s="15" customFormat="1" ht="72.75" customHeight="1" x14ac:dyDescent="0.2">
      <c r="A1" s="17" t="s">
        <v>0</v>
      </c>
      <c r="B1" s="16" t="s">
        <v>165</v>
      </c>
      <c r="C1" s="16" t="s">
        <v>162</v>
      </c>
      <c r="D1" s="18" t="s">
        <v>1</v>
      </c>
      <c r="E1" s="32" t="s">
        <v>215</v>
      </c>
      <c r="F1" s="33" t="s">
        <v>200</v>
      </c>
      <c r="G1" s="32" t="s">
        <v>208</v>
      </c>
      <c r="H1" s="34" t="s">
        <v>213</v>
      </c>
      <c r="I1" s="32" t="s">
        <v>206</v>
      </c>
      <c r="J1" s="34" t="s">
        <v>214</v>
      </c>
      <c r="K1" s="32" t="s">
        <v>205</v>
      </c>
      <c r="L1" s="34" t="s">
        <v>210</v>
      </c>
      <c r="M1" s="32" t="s">
        <v>207</v>
      </c>
      <c r="N1" s="34" t="s">
        <v>211</v>
      </c>
      <c r="O1" s="32" t="s">
        <v>216</v>
      </c>
      <c r="P1" s="33" t="s">
        <v>217</v>
      </c>
      <c r="Q1" s="32" t="s">
        <v>218</v>
      </c>
      <c r="R1" s="26" t="s">
        <v>209</v>
      </c>
    </row>
    <row r="2" spans="1:18" s="15" customFormat="1" ht="16" x14ac:dyDescent="0.2">
      <c r="A2" s="7" t="s">
        <v>183</v>
      </c>
      <c r="B2" s="5" t="s">
        <v>97</v>
      </c>
      <c r="C2" s="5" t="s">
        <v>53</v>
      </c>
      <c r="D2" s="6" t="s">
        <v>7</v>
      </c>
      <c r="E2" s="41"/>
      <c r="F2" s="33"/>
      <c r="G2" s="41"/>
      <c r="H2" s="42"/>
      <c r="I2" s="41"/>
      <c r="J2" s="42"/>
      <c r="K2" s="41"/>
      <c r="L2" s="42"/>
      <c r="M2" s="41"/>
      <c r="N2" s="42"/>
      <c r="O2" s="41">
        <f>Таблица4[[#This Row],[место]]+Таблица4[[#This Row],[место2]]+Таблица4[[#This Row],[место3]]+Таблица4[[#This Row],[место4]]</f>
        <v>0</v>
      </c>
      <c r="P2" s="43"/>
      <c r="Q2" s="41">
        <f>Таблица4[[#This Row],[место за 2 блок]]+Таблица4[[#This Row],[место 1 блок]]</f>
        <v>0</v>
      </c>
      <c r="R2" s="44"/>
    </row>
    <row r="3" spans="1:18" s="15" customFormat="1" ht="17.25" customHeight="1" x14ac:dyDescent="0.2">
      <c r="A3" s="7" t="s">
        <v>183</v>
      </c>
      <c r="B3" s="5" t="s">
        <v>97</v>
      </c>
      <c r="C3" s="5" t="s">
        <v>31</v>
      </c>
      <c r="D3" s="6" t="s">
        <v>7</v>
      </c>
      <c r="E3" s="41">
        <v>60</v>
      </c>
      <c r="F3" s="33">
        <v>9</v>
      </c>
      <c r="G3" s="41">
        <v>1507</v>
      </c>
      <c r="H3" s="42">
        <v>11</v>
      </c>
      <c r="I3" s="41">
        <v>791</v>
      </c>
      <c r="J3" s="42">
        <v>11</v>
      </c>
      <c r="K3" s="41">
        <v>685</v>
      </c>
      <c r="L3" s="42">
        <v>8</v>
      </c>
      <c r="M3" s="41">
        <v>82</v>
      </c>
      <c r="N3" s="42">
        <v>5</v>
      </c>
      <c r="O3" s="41">
        <f>Таблица4[[#This Row],[место]]+Таблица4[[#This Row],[место2]]+Таблица4[[#This Row],[место3]]+Таблица4[[#This Row],[место4]]</f>
        <v>35</v>
      </c>
      <c r="P3" s="43">
        <v>8</v>
      </c>
      <c r="Q3" s="41">
        <f>Таблица4[[#This Row],[место за 2 блок]]+Таблица4[[#This Row],[место 1 блок]]</f>
        <v>17</v>
      </c>
      <c r="R3" s="44">
        <v>12</v>
      </c>
    </row>
    <row r="4" spans="1:18" s="15" customFormat="1" ht="16" x14ac:dyDescent="0.2">
      <c r="A4" s="11"/>
      <c r="B4" s="4" t="s">
        <v>8</v>
      </c>
      <c r="C4" s="5" t="s">
        <v>9</v>
      </c>
      <c r="D4" s="6" t="s">
        <v>7</v>
      </c>
      <c r="E4" s="41">
        <v>80</v>
      </c>
      <c r="F4" s="51">
        <v>1</v>
      </c>
      <c r="G4" s="41">
        <v>1650</v>
      </c>
      <c r="H4" s="42">
        <v>4</v>
      </c>
      <c r="I4" s="41">
        <v>1216</v>
      </c>
      <c r="J4" s="52">
        <v>3</v>
      </c>
      <c r="K4" s="41">
        <v>778</v>
      </c>
      <c r="L4" s="52">
        <v>1</v>
      </c>
      <c r="M4" s="41">
        <v>87</v>
      </c>
      <c r="N4" s="42">
        <v>9</v>
      </c>
      <c r="O4" s="41">
        <f>Таблица4[[#This Row],[место]]+Таблица4[[#This Row],[место2]]+Таблица4[[#This Row],[место3]]+Таблица4[[#This Row],[место4]]</f>
        <v>17</v>
      </c>
      <c r="P4" s="47">
        <v>3</v>
      </c>
      <c r="Q4" s="41">
        <f>Таблица4[[#This Row],[место за 2 блок]]+Таблица4[[#This Row],[место 1 блок]]</f>
        <v>4</v>
      </c>
      <c r="R4" s="53">
        <v>3</v>
      </c>
    </row>
    <row r="5" spans="1:18" s="15" customFormat="1" ht="16" x14ac:dyDescent="0.2">
      <c r="A5" s="12" t="s">
        <v>178</v>
      </c>
      <c r="B5" s="4" t="s">
        <v>54</v>
      </c>
      <c r="C5" s="5" t="s">
        <v>55</v>
      </c>
      <c r="D5" s="6" t="s">
        <v>7</v>
      </c>
      <c r="E5" s="41">
        <v>71</v>
      </c>
      <c r="F5" s="33">
        <v>6</v>
      </c>
      <c r="G5" s="41">
        <v>1545</v>
      </c>
      <c r="H5" s="42">
        <v>10</v>
      </c>
      <c r="I5" s="41">
        <v>806</v>
      </c>
      <c r="J5" s="42">
        <v>10</v>
      </c>
      <c r="K5" s="41">
        <v>682</v>
      </c>
      <c r="L5" s="42">
        <v>9</v>
      </c>
      <c r="M5" s="41">
        <v>88.3</v>
      </c>
      <c r="N5" s="42">
        <v>13</v>
      </c>
      <c r="O5" s="41">
        <f>Таблица4[[#This Row],[место]]+Таблица4[[#This Row],[место2]]+Таблица4[[#This Row],[место3]]+Таблица4[[#This Row],[место4]]</f>
        <v>42</v>
      </c>
      <c r="P5" s="43">
        <v>9</v>
      </c>
      <c r="Q5" s="41">
        <f>Таблица4[[#This Row],[место за 2 блок]]+Таблица4[[#This Row],[место 1 блок]]</f>
        <v>15</v>
      </c>
      <c r="R5" s="44">
        <v>10</v>
      </c>
    </row>
    <row r="6" spans="1:18" s="15" customFormat="1" ht="16" x14ac:dyDescent="0.2">
      <c r="A6" s="13"/>
      <c r="B6" s="4" t="s">
        <v>37</v>
      </c>
      <c r="C6" s="5" t="s">
        <v>38</v>
      </c>
      <c r="D6" s="6" t="s">
        <v>7</v>
      </c>
      <c r="E6" s="41"/>
      <c r="F6" s="33"/>
      <c r="G6" s="41"/>
      <c r="H6" s="42"/>
      <c r="I6" s="41"/>
      <c r="J6" s="42"/>
      <c r="K6" s="41"/>
      <c r="L6" s="42"/>
      <c r="M6" s="41"/>
      <c r="N6" s="42"/>
      <c r="O6" s="41">
        <f>Таблица4[[#This Row],[место]]+Таблица4[[#This Row],[место2]]+Таблица4[[#This Row],[место3]]+Таблица4[[#This Row],[место4]]</f>
        <v>0</v>
      </c>
      <c r="P6" s="43"/>
      <c r="Q6" s="41">
        <f>Таблица4[[#This Row],[место за 2 блок]]+Таблица4[[#This Row],[место 1 блок]]</f>
        <v>0</v>
      </c>
      <c r="R6" s="44"/>
    </row>
    <row r="7" spans="1:18" s="15" customFormat="1" ht="16" x14ac:dyDescent="0.2">
      <c r="A7" s="10" t="s">
        <v>186</v>
      </c>
      <c r="B7" s="5" t="s">
        <v>78</v>
      </c>
      <c r="C7" s="5" t="s">
        <v>9</v>
      </c>
      <c r="D7" s="6" t="s">
        <v>7</v>
      </c>
      <c r="E7" s="41">
        <v>71</v>
      </c>
      <c r="F7" s="33">
        <v>6</v>
      </c>
      <c r="G7" s="41">
        <v>1382</v>
      </c>
      <c r="H7" s="42">
        <v>14</v>
      </c>
      <c r="I7" s="41">
        <v>1263</v>
      </c>
      <c r="J7" s="52">
        <v>2</v>
      </c>
      <c r="K7" s="41">
        <v>638</v>
      </c>
      <c r="L7" s="42">
        <v>11</v>
      </c>
      <c r="M7" s="41">
        <v>80.8</v>
      </c>
      <c r="N7" s="42">
        <v>4</v>
      </c>
      <c r="O7" s="41">
        <f>Таблица4[[#This Row],[место]]+Таблица4[[#This Row],[место2]]+Таблица4[[#This Row],[место3]]+Таблица4[[#This Row],[место4]]</f>
        <v>31</v>
      </c>
      <c r="P7" s="43">
        <v>7</v>
      </c>
      <c r="Q7" s="41">
        <f>Таблица4[[#This Row],[место за 2 блок]]+Таблица4[[#This Row],[место 1 блок]]</f>
        <v>13</v>
      </c>
      <c r="R7" s="44">
        <v>9</v>
      </c>
    </row>
    <row r="8" spans="1:18" s="15" customFormat="1" ht="16" x14ac:dyDescent="0.2">
      <c r="A8" s="7" t="s">
        <v>182</v>
      </c>
      <c r="B8" s="5" t="s">
        <v>126</v>
      </c>
      <c r="C8" s="5" t="s">
        <v>9</v>
      </c>
      <c r="D8" s="6" t="s">
        <v>7</v>
      </c>
      <c r="E8" s="41"/>
      <c r="F8" s="33"/>
      <c r="G8" s="41"/>
      <c r="H8" s="42"/>
      <c r="I8" s="41"/>
      <c r="J8" s="42"/>
      <c r="K8" s="41"/>
      <c r="L8" s="42"/>
      <c r="M8" s="41"/>
      <c r="N8" s="42"/>
      <c r="O8" s="41">
        <f>Таблица4[[#This Row],[место]]+Таблица4[[#This Row],[место2]]+Таблица4[[#This Row],[место3]]+Таблица4[[#This Row],[место4]]</f>
        <v>0</v>
      </c>
      <c r="P8" s="43"/>
      <c r="Q8" s="41">
        <f>Таблица4[[#This Row],[место за 2 блок]]+Таблица4[[#This Row],[место 1 блок]]</f>
        <v>0</v>
      </c>
      <c r="R8" s="44"/>
    </row>
    <row r="9" spans="1:18" s="15" customFormat="1" ht="16" x14ac:dyDescent="0.2">
      <c r="A9" s="11"/>
      <c r="B9" s="4" t="s">
        <v>28</v>
      </c>
      <c r="C9" s="5" t="s">
        <v>29</v>
      </c>
      <c r="D9" s="6" t="s">
        <v>7</v>
      </c>
      <c r="E9" s="41">
        <v>66</v>
      </c>
      <c r="F9" s="33">
        <v>7</v>
      </c>
      <c r="G9" s="41">
        <v>1365</v>
      </c>
      <c r="H9" s="42">
        <v>18</v>
      </c>
      <c r="I9" s="41">
        <v>938</v>
      </c>
      <c r="J9" s="42">
        <v>7</v>
      </c>
      <c r="K9" s="41">
        <v>473</v>
      </c>
      <c r="L9" s="42">
        <v>16</v>
      </c>
      <c r="M9" s="41">
        <v>93</v>
      </c>
      <c r="N9" s="42">
        <v>16</v>
      </c>
      <c r="O9" s="41">
        <f>Таблица4[[#This Row],[место]]+Таблица4[[#This Row],[место2]]+Таблица4[[#This Row],[место3]]+Таблица4[[#This Row],[место4]]</f>
        <v>57</v>
      </c>
      <c r="P9" s="43">
        <v>15</v>
      </c>
      <c r="Q9" s="41">
        <f>Таблица4[[#This Row],[место за 2 блок]]+Таблица4[[#This Row],[место 1 блок]]</f>
        <v>22</v>
      </c>
      <c r="R9" s="44">
        <v>14</v>
      </c>
    </row>
    <row r="10" spans="1:18" s="15" customFormat="1" ht="16" x14ac:dyDescent="0.2">
      <c r="A10" s="12"/>
      <c r="B10" s="4" t="s">
        <v>70</v>
      </c>
      <c r="C10" s="5" t="s">
        <v>71</v>
      </c>
      <c r="D10" s="6" t="s">
        <v>7</v>
      </c>
      <c r="E10" s="41"/>
      <c r="F10" s="33"/>
      <c r="G10" s="41"/>
      <c r="H10" s="42"/>
      <c r="I10" s="41"/>
      <c r="J10" s="42"/>
      <c r="K10" s="41"/>
      <c r="L10" s="42"/>
      <c r="M10" s="41"/>
      <c r="N10" s="42"/>
      <c r="O10" s="41">
        <f>Таблица4[[#This Row],[место]]+Таблица4[[#This Row],[место2]]+Таблица4[[#This Row],[место3]]+Таблица4[[#This Row],[место4]]</f>
        <v>0</v>
      </c>
      <c r="P10" s="43"/>
      <c r="Q10" s="41">
        <f>Таблица4[[#This Row],[место за 2 блок]]+Таблица4[[#This Row],[место 1 блок]]</f>
        <v>0</v>
      </c>
      <c r="R10" s="44"/>
    </row>
    <row r="11" spans="1:18" s="15" customFormat="1" ht="16" x14ac:dyDescent="0.2">
      <c r="A11" s="12" t="s">
        <v>179</v>
      </c>
      <c r="B11" s="4" t="s">
        <v>72</v>
      </c>
      <c r="C11" s="5" t="s">
        <v>73</v>
      </c>
      <c r="D11" s="6" t="s">
        <v>7</v>
      </c>
      <c r="E11" s="41"/>
      <c r="F11" s="33"/>
      <c r="G11" s="41"/>
      <c r="H11" s="42"/>
      <c r="I11" s="41"/>
      <c r="J11" s="42"/>
      <c r="K11" s="41"/>
      <c r="L11" s="42"/>
      <c r="M11" s="41"/>
      <c r="N11" s="42"/>
      <c r="O11" s="41">
        <f>Таблица4[[#This Row],[место]]+Таблица4[[#This Row],[место2]]+Таблица4[[#This Row],[место3]]+Таблица4[[#This Row],[место4]]</f>
        <v>0</v>
      </c>
      <c r="P11" s="43"/>
      <c r="Q11" s="41">
        <f>Таблица4[[#This Row],[место за 2 блок]]+Таблица4[[#This Row],[место 1 блок]]</f>
        <v>0</v>
      </c>
      <c r="R11" s="44"/>
    </row>
    <row r="12" spans="1:18" s="15" customFormat="1" ht="16" x14ac:dyDescent="0.2">
      <c r="A12" s="12"/>
      <c r="B12" s="4" t="s">
        <v>61</v>
      </c>
      <c r="C12" s="5" t="s">
        <v>74</v>
      </c>
      <c r="D12" s="6" t="s">
        <v>7</v>
      </c>
      <c r="E12" s="41">
        <v>80</v>
      </c>
      <c r="F12" s="51">
        <v>1</v>
      </c>
      <c r="G12" s="41">
        <v>1623</v>
      </c>
      <c r="H12" s="42">
        <v>5</v>
      </c>
      <c r="I12" s="41">
        <v>1372</v>
      </c>
      <c r="J12" s="52">
        <v>1</v>
      </c>
      <c r="K12" s="41">
        <v>691</v>
      </c>
      <c r="L12" s="42">
        <v>7</v>
      </c>
      <c r="M12" s="41">
        <v>79.7</v>
      </c>
      <c r="N12" s="52">
        <v>3</v>
      </c>
      <c r="O12" s="41">
        <f>Таблица4[[#This Row],[место]]+Таблица4[[#This Row],[место2]]+Таблица4[[#This Row],[место3]]+Таблица4[[#This Row],[место4]]</f>
        <v>16</v>
      </c>
      <c r="P12" s="47">
        <v>2</v>
      </c>
      <c r="Q12" s="41">
        <f>Таблица4[[#This Row],[место за 2 блок]]+Таблица4[[#This Row],[место 1 блок]]</f>
        <v>3</v>
      </c>
      <c r="R12" s="53">
        <v>2</v>
      </c>
    </row>
    <row r="13" spans="1:18" s="15" customFormat="1" ht="16" x14ac:dyDescent="0.2">
      <c r="A13" s="13"/>
      <c r="B13" s="4" t="s">
        <v>91</v>
      </c>
      <c r="C13" s="5" t="s">
        <v>92</v>
      </c>
      <c r="D13" s="6" t="s">
        <v>7</v>
      </c>
      <c r="E13" s="41">
        <v>47</v>
      </c>
      <c r="F13" s="33">
        <v>10</v>
      </c>
      <c r="G13" s="41">
        <v>1370</v>
      </c>
      <c r="H13" s="42">
        <v>17</v>
      </c>
      <c r="I13" s="41">
        <v>1157</v>
      </c>
      <c r="J13" s="42">
        <v>4</v>
      </c>
      <c r="K13" s="41">
        <v>613</v>
      </c>
      <c r="L13" s="42">
        <v>13</v>
      </c>
      <c r="M13" s="41">
        <v>93.9</v>
      </c>
      <c r="N13" s="42">
        <v>17</v>
      </c>
      <c r="O13" s="41">
        <f>Таблица4[[#This Row],[место]]+Таблица4[[#This Row],[место2]]+Таблица4[[#This Row],[место3]]+Таблица4[[#This Row],[место4]]</f>
        <v>51</v>
      </c>
      <c r="P13" s="43">
        <v>12</v>
      </c>
      <c r="Q13" s="41">
        <f>Таблица4[[#This Row],[место за 2 блок]]+Таблица4[[#This Row],[место 1 блок]]</f>
        <v>22</v>
      </c>
      <c r="R13" s="44">
        <v>14</v>
      </c>
    </row>
    <row r="14" spans="1:18" s="15" customFormat="1" ht="16" x14ac:dyDescent="0.2">
      <c r="A14" s="10" t="s">
        <v>75</v>
      </c>
      <c r="B14" s="5" t="s">
        <v>76</v>
      </c>
      <c r="C14" s="5" t="s">
        <v>77</v>
      </c>
      <c r="D14" s="6" t="s">
        <v>7</v>
      </c>
      <c r="E14" s="41">
        <v>75</v>
      </c>
      <c r="F14" s="51">
        <v>3</v>
      </c>
      <c r="G14" s="41">
        <v>1558</v>
      </c>
      <c r="H14" s="42">
        <v>7</v>
      </c>
      <c r="I14" s="41">
        <v>1000</v>
      </c>
      <c r="J14" s="42">
        <v>6</v>
      </c>
      <c r="K14" s="41">
        <v>680</v>
      </c>
      <c r="L14" s="42">
        <v>10</v>
      </c>
      <c r="M14" s="41">
        <v>88.1</v>
      </c>
      <c r="N14" s="42">
        <v>12</v>
      </c>
      <c r="O14" s="41">
        <f>Таблица4[[#This Row],[место]]+Таблица4[[#This Row],[место2]]+Таблица4[[#This Row],[место3]]+Таблица4[[#This Row],[место4]]</f>
        <v>35</v>
      </c>
      <c r="P14" s="43">
        <v>8</v>
      </c>
      <c r="Q14" s="41">
        <f>Таблица4[[#This Row],[место за 2 блок]]+Таблица4[[#This Row],[место 1 блок]]</f>
        <v>11</v>
      </c>
      <c r="R14" s="44">
        <v>7</v>
      </c>
    </row>
    <row r="15" spans="1:18" s="15" customFormat="1" ht="16" x14ac:dyDescent="0.2">
      <c r="A15" s="4" t="s">
        <v>22</v>
      </c>
      <c r="B15" s="5" t="s">
        <v>5</v>
      </c>
      <c r="C15" s="5" t="s">
        <v>6</v>
      </c>
      <c r="D15" s="6" t="s">
        <v>7</v>
      </c>
      <c r="E15" s="41"/>
      <c r="F15" s="33"/>
      <c r="G15" s="41"/>
      <c r="H15" s="42"/>
      <c r="I15" s="41"/>
      <c r="J15" s="42"/>
      <c r="K15" s="41"/>
      <c r="L15" s="42"/>
      <c r="M15" s="41"/>
      <c r="N15" s="42"/>
      <c r="O15" s="41">
        <f>Таблица4[[#This Row],[место]]+Таблица4[[#This Row],[место2]]+Таблица4[[#This Row],[место3]]+Таблица4[[#This Row],[место4]]</f>
        <v>0</v>
      </c>
      <c r="P15" s="43"/>
      <c r="Q15" s="41">
        <f>Таблица4[[#This Row],[место за 2 блок]]+Таблица4[[#This Row],[место 1 блок]]</f>
        <v>0</v>
      </c>
      <c r="R15" s="44"/>
    </row>
    <row r="16" spans="1:18" s="15" customFormat="1" ht="16" x14ac:dyDescent="0.2">
      <c r="A16" s="4" t="s">
        <v>22</v>
      </c>
      <c r="B16" s="5" t="s">
        <v>23</v>
      </c>
      <c r="C16" s="5" t="s">
        <v>24</v>
      </c>
      <c r="D16" s="6" t="s">
        <v>7</v>
      </c>
      <c r="E16" s="41"/>
      <c r="F16" s="33"/>
      <c r="G16" s="41"/>
      <c r="H16" s="42"/>
      <c r="I16" s="41"/>
      <c r="J16" s="42"/>
      <c r="K16" s="41"/>
      <c r="L16" s="42"/>
      <c r="M16" s="41"/>
      <c r="N16" s="42"/>
      <c r="O16" s="41">
        <f>Таблица4[[#This Row],[место]]+Таблица4[[#This Row],[место2]]+Таблица4[[#This Row],[место3]]+Таблица4[[#This Row],[место4]]</f>
        <v>0</v>
      </c>
      <c r="P16" s="43"/>
      <c r="Q16" s="41">
        <f>Таблица4[[#This Row],[место за 2 блок]]+Таблица4[[#This Row],[место 1 блок]]</f>
        <v>0</v>
      </c>
      <c r="R16" s="44"/>
    </row>
    <row r="17" spans="1:18" s="15" customFormat="1" ht="16" x14ac:dyDescent="0.2">
      <c r="A17" s="4" t="s">
        <v>181</v>
      </c>
      <c r="B17" s="5" t="s">
        <v>120</v>
      </c>
      <c r="C17" s="5" t="s">
        <v>121</v>
      </c>
      <c r="D17" s="6" t="s">
        <v>7</v>
      </c>
      <c r="E17" s="41"/>
      <c r="F17" s="33"/>
      <c r="G17" s="41"/>
      <c r="H17" s="42"/>
      <c r="I17" s="41"/>
      <c r="J17" s="42"/>
      <c r="K17" s="41"/>
      <c r="L17" s="42"/>
      <c r="M17" s="41"/>
      <c r="N17" s="42"/>
      <c r="O17" s="41">
        <f>Таблица4[[#This Row],[место]]+Таблица4[[#This Row],[место2]]+Таблица4[[#This Row],[место3]]+Таблица4[[#This Row],[место4]]</f>
        <v>0</v>
      </c>
      <c r="P17" s="43"/>
      <c r="Q17" s="41">
        <f>Таблица4[[#This Row],[место за 2 блок]]+Таблица4[[#This Row],[место 1 блок]]</f>
        <v>0</v>
      </c>
      <c r="R17" s="44"/>
    </row>
    <row r="18" spans="1:18" s="15" customFormat="1" ht="16" x14ac:dyDescent="0.2">
      <c r="A18" s="4" t="s">
        <v>167</v>
      </c>
      <c r="B18" s="5" t="s">
        <v>89</v>
      </c>
      <c r="C18" s="5" t="s">
        <v>90</v>
      </c>
      <c r="D18" s="6" t="s">
        <v>7</v>
      </c>
      <c r="E18" s="41"/>
      <c r="F18" s="33"/>
      <c r="G18" s="41"/>
      <c r="H18" s="42"/>
      <c r="I18" s="41"/>
      <c r="J18" s="42"/>
      <c r="K18" s="41"/>
      <c r="L18" s="42"/>
      <c r="M18" s="41"/>
      <c r="N18" s="42"/>
      <c r="O18" s="41">
        <f>Таблица4[[#This Row],[место]]+Таблица4[[#This Row],[место2]]+Таблица4[[#This Row],[место3]]+Таблица4[[#This Row],[место4]]</f>
        <v>0</v>
      </c>
      <c r="P18" s="43"/>
      <c r="Q18" s="41">
        <f>Таблица4[[#This Row],[место за 2 блок]]+Таблица4[[#This Row],[место 1 блок]]</f>
        <v>0</v>
      </c>
      <c r="R18" s="44"/>
    </row>
    <row r="19" spans="1:18" s="15" customFormat="1" ht="16" x14ac:dyDescent="0.2">
      <c r="A19" s="4" t="s">
        <v>34</v>
      </c>
      <c r="B19" s="5" t="s">
        <v>35</v>
      </c>
      <c r="C19" s="5" t="s">
        <v>36</v>
      </c>
      <c r="D19" s="6" t="s">
        <v>7</v>
      </c>
      <c r="E19" s="41"/>
      <c r="F19" s="33"/>
      <c r="G19" s="41"/>
      <c r="H19" s="42"/>
      <c r="I19" s="41"/>
      <c r="J19" s="42"/>
      <c r="K19" s="41"/>
      <c r="L19" s="42"/>
      <c r="M19" s="41"/>
      <c r="N19" s="42"/>
      <c r="O19" s="41">
        <f>Таблица4[[#This Row],[место]]+Таблица4[[#This Row],[место2]]+Таблица4[[#This Row],[место3]]+Таблица4[[#This Row],[место4]]</f>
        <v>0</v>
      </c>
      <c r="P19" s="43"/>
      <c r="Q19" s="41">
        <f>Таблица4[[#This Row],[место за 2 блок]]+Таблица4[[#This Row],[место 1 блок]]</f>
        <v>0</v>
      </c>
      <c r="R19" s="44"/>
    </row>
    <row r="20" spans="1:18" s="15" customFormat="1" ht="16" x14ac:dyDescent="0.2">
      <c r="A20" s="7" t="s">
        <v>172</v>
      </c>
      <c r="B20" s="5" t="s">
        <v>95</v>
      </c>
      <c r="C20" s="5" t="s">
        <v>96</v>
      </c>
      <c r="D20" s="6" t="s">
        <v>7</v>
      </c>
      <c r="E20" s="41"/>
      <c r="F20" s="33"/>
      <c r="G20" s="41"/>
      <c r="H20" s="42"/>
      <c r="I20" s="41"/>
      <c r="J20" s="42"/>
      <c r="K20" s="41"/>
      <c r="L20" s="42"/>
      <c r="M20" s="41"/>
      <c r="N20" s="42"/>
      <c r="O20" s="41">
        <f>Таблица4[[#This Row],[место]]+Таблица4[[#This Row],[место2]]+Таблица4[[#This Row],[место3]]+Таблица4[[#This Row],[место4]]</f>
        <v>0</v>
      </c>
      <c r="P20" s="43"/>
      <c r="Q20" s="41">
        <f>Таблица4[[#This Row],[место за 2 блок]]+Таблица4[[#This Row],[место 1 блок]]</f>
        <v>0</v>
      </c>
      <c r="R20" s="44"/>
    </row>
    <row r="21" spans="1:18" s="15" customFormat="1" ht="16" x14ac:dyDescent="0.2">
      <c r="A21" s="11"/>
      <c r="B21" s="4" t="s">
        <v>16</v>
      </c>
      <c r="C21" s="5" t="s">
        <v>48</v>
      </c>
      <c r="D21" s="6" t="s">
        <v>7</v>
      </c>
      <c r="E21" s="41"/>
      <c r="F21" s="33"/>
      <c r="G21" s="41"/>
      <c r="H21" s="42"/>
      <c r="I21" s="41"/>
      <c r="J21" s="42"/>
      <c r="K21" s="41"/>
      <c r="L21" s="42"/>
      <c r="M21" s="41"/>
      <c r="N21" s="42"/>
      <c r="O21" s="41">
        <f>Таблица4[[#This Row],[место]]+Таблица4[[#This Row],[место2]]+Таблица4[[#This Row],[место3]]+Таблица4[[#This Row],[место4]]</f>
        <v>0</v>
      </c>
      <c r="P21" s="43"/>
      <c r="Q21" s="41">
        <f>Таблица4[[#This Row],[место за 2 блок]]+Таблица4[[#This Row],[место 1 блок]]</f>
        <v>0</v>
      </c>
      <c r="R21" s="44"/>
    </row>
    <row r="22" spans="1:18" s="15" customFormat="1" ht="16" x14ac:dyDescent="0.2">
      <c r="A22" s="12"/>
      <c r="B22" s="4" t="s">
        <v>49</v>
      </c>
      <c r="C22" s="5" t="s">
        <v>50</v>
      </c>
      <c r="D22" s="6" t="s">
        <v>7</v>
      </c>
      <c r="E22" s="49">
        <v>74</v>
      </c>
      <c r="F22" s="33">
        <v>4</v>
      </c>
      <c r="G22" s="41">
        <v>1391</v>
      </c>
      <c r="H22" s="42">
        <v>13</v>
      </c>
      <c r="I22" s="41">
        <v>606</v>
      </c>
      <c r="J22" s="42">
        <v>16</v>
      </c>
      <c r="K22" s="41">
        <v>601</v>
      </c>
      <c r="L22" s="42">
        <v>14</v>
      </c>
      <c r="M22" s="41">
        <v>87.2</v>
      </c>
      <c r="N22" s="42">
        <v>10</v>
      </c>
      <c r="O22" s="41">
        <f>Таблица4[[#This Row],[место]]+Таблица4[[#This Row],[место2]]+Таблица4[[#This Row],[место3]]+Таблица4[[#This Row],[место4]]</f>
        <v>53</v>
      </c>
      <c r="P22" s="43">
        <v>13</v>
      </c>
      <c r="Q22" s="41">
        <f>Таблица4[[#This Row],[место за 2 блок]]+Таблица4[[#This Row],[место 1 блок]]</f>
        <v>17</v>
      </c>
      <c r="R22" s="44">
        <v>12</v>
      </c>
    </row>
    <row r="23" spans="1:18" s="15" customFormat="1" ht="16" x14ac:dyDescent="0.2">
      <c r="A23" s="12" t="s">
        <v>184</v>
      </c>
      <c r="B23" s="4" t="s">
        <v>18</v>
      </c>
      <c r="C23" s="5" t="s">
        <v>53</v>
      </c>
      <c r="D23" s="6" t="s">
        <v>7</v>
      </c>
      <c r="E23" s="49">
        <v>75</v>
      </c>
      <c r="F23" s="51">
        <v>3</v>
      </c>
      <c r="G23" s="41">
        <v>1660</v>
      </c>
      <c r="H23" s="52">
        <v>3</v>
      </c>
      <c r="I23" s="41">
        <v>696</v>
      </c>
      <c r="J23" s="42">
        <v>15</v>
      </c>
      <c r="K23" s="41">
        <v>748</v>
      </c>
      <c r="L23" s="42">
        <v>4</v>
      </c>
      <c r="M23" s="41">
        <v>84.6</v>
      </c>
      <c r="N23" s="42">
        <v>8</v>
      </c>
      <c r="O23" s="41">
        <f>Таблица4[[#This Row],[место]]+Таблица4[[#This Row],[место2]]+Таблица4[[#This Row],[место3]]+Таблица4[[#This Row],[место4]]</f>
        <v>30</v>
      </c>
      <c r="P23" s="43">
        <v>6</v>
      </c>
      <c r="Q23" s="41">
        <f>Таблица4[[#This Row],[место за 2 блок]]+Таблица4[[#This Row],[место 1 блок]]</f>
        <v>9</v>
      </c>
      <c r="R23" s="44">
        <v>6</v>
      </c>
    </row>
    <row r="24" spans="1:18" s="15" customFormat="1" ht="16" x14ac:dyDescent="0.2">
      <c r="A24" s="12"/>
      <c r="B24" s="4" t="s">
        <v>18</v>
      </c>
      <c r="C24" s="5" t="s">
        <v>64</v>
      </c>
      <c r="D24" s="6" t="s">
        <v>7</v>
      </c>
      <c r="E24" s="49">
        <v>78</v>
      </c>
      <c r="F24" s="51">
        <v>2</v>
      </c>
      <c r="G24" s="41">
        <v>1604</v>
      </c>
      <c r="H24" s="42">
        <v>6</v>
      </c>
      <c r="I24" s="41">
        <v>507</v>
      </c>
      <c r="J24" s="42">
        <v>18</v>
      </c>
      <c r="K24" s="41">
        <v>601</v>
      </c>
      <c r="L24" s="42">
        <v>14</v>
      </c>
      <c r="M24" s="41">
        <v>96.6</v>
      </c>
      <c r="N24" s="42">
        <v>18</v>
      </c>
      <c r="O24" s="41">
        <f>Таблица4[[#This Row],[место]]+Таблица4[[#This Row],[место2]]+Таблица4[[#This Row],[место3]]+Таблица4[[#This Row],[место4]]</f>
        <v>56</v>
      </c>
      <c r="P24" s="43">
        <v>14</v>
      </c>
      <c r="Q24" s="41">
        <f>Таблица4[[#This Row],[место за 2 блок]]+Таблица4[[#This Row],[место 1 блок]]</f>
        <v>16</v>
      </c>
      <c r="R24" s="44">
        <v>11</v>
      </c>
    </row>
    <row r="25" spans="1:18" s="15" customFormat="1" ht="16" x14ac:dyDescent="0.2">
      <c r="A25" s="12"/>
      <c r="B25" s="4" t="s">
        <v>46</v>
      </c>
      <c r="C25" s="5" t="s">
        <v>104</v>
      </c>
      <c r="D25" s="6" t="s">
        <v>7</v>
      </c>
      <c r="E25" s="49">
        <v>73</v>
      </c>
      <c r="F25" s="33">
        <v>5</v>
      </c>
      <c r="G25" s="41">
        <v>1375</v>
      </c>
      <c r="H25" s="42">
        <v>16</v>
      </c>
      <c r="I25" s="41">
        <v>768</v>
      </c>
      <c r="J25" s="42">
        <v>12</v>
      </c>
      <c r="K25" s="41">
        <v>529</v>
      </c>
      <c r="L25" s="42">
        <v>15</v>
      </c>
      <c r="M25" s="41">
        <v>76</v>
      </c>
      <c r="N25" s="52">
        <v>1</v>
      </c>
      <c r="O25" s="41">
        <f>Таблица4[[#This Row],[место]]+Таблица4[[#This Row],[место2]]+Таблица4[[#This Row],[место3]]+Таблица4[[#This Row],[место4]]</f>
        <v>44</v>
      </c>
      <c r="P25" s="43">
        <v>10</v>
      </c>
      <c r="Q25" s="41">
        <f>Таблица4[[#This Row],[место за 2 блок]]+Таблица4[[#This Row],[место 1 блок]]</f>
        <v>15</v>
      </c>
      <c r="R25" s="44">
        <v>10</v>
      </c>
    </row>
    <row r="26" spans="1:18" s="15" customFormat="1" ht="16" x14ac:dyDescent="0.2">
      <c r="A26" s="12"/>
      <c r="B26" s="4" t="s">
        <v>18</v>
      </c>
      <c r="C26" s="5" t="s">
        <v>107</v>
      </c>
      <c r="D26" s="6" t="s">
        <v>7</v>
      </c>
      <c r="E26" s="49">
        <v>80</v>
      </c>
      <c r="F26" s="51">
        <v>1</v>
      </c>
      <c r="G26" s="41">
        <v>1719</v>
      </c>
      <c r="H26" s="52">
        <v>1</v>
      </c>
      <c r="I26" s="41">
        <v>909</v>
      </c>
      <c r="J26" s="42">
        <v>8</v>
      </c>
      <c r="K26" s="41">
        <v>762</v>
      </c>
      <c r="L26" s="52">
        <v>2</v>
      </c>
      <c r="M26" s="41">
        <v>78.8</v>
      </c>
      <c r="N26" s="52">
        <v>2</v>
      </c>
      <c r="O26" s="41">
        <f>Таблица4[[#This Row],[место]]+Таблица4[[#This Row],[место2]]+Таблица4[[#This Row],[место3]]+Таблица4[[#This Row],[место4]]</f>
        <v>13</v>
      </c>
      <c r="P26" s="47">
        <v>1</v>
      </c>
      <c r="Q26" s="41">
        <f>Таблица4[[#This Row],[место за 2 блок]]+Таблица4[[#This Row],[место 1 блок]]</f>
        <v>2</v>
      </c>
      <c r="R26" s="53">
        <v>1</v>
      </c>
    </row>
    <row r="27" spans="1:18" s="15" customFormat="1" ht="16" x14ac:dyDescent="0.2">
      <c r="A27" s="13"/>
      <c r="B27" s="4" t="s">
        <v>108</v>
      </c>
      <c r="C27" s="5" t="s">
        <v>58</v>
      </c>
      <c r="D27" s="6" t="s">
        <v>7</v>
      </c>
      <c r="E27" s="49">
        <v>80</v>
      </c>
      <c r="F27" s="51">
        <v>1</v>
      </c>
      <c r="G27" s="41">
        <v>1445</v>
      </c>
      <c r="H27" s="42">
        <v>12</v>
      </c>
      <c r="I27" s="41">
        <v>702</v>
      </c>
      <c r="J27" s="42">
        <v>14</v>
      </c>
      <c r="K27" s="41">
        <v>707</v>
      </c>
      <c r="L27" s="42">
        <v>5</v>
      </c>
      <c r="M27" s="41">
        <v>90.4</v>
      </c>
      <c r="N27" s="42">
        <v>15</v>
      </c>
      <c r="O27" s="41">
        <f>Таблица4[[#This Row],[место]]+Таблица4[[#This Row],[место2]]+Таблица4[[#This Row],[место3]]+Таблица4[[#This Row],[место4]]</f>
        <v>46</v>
      </c>
      <c r="P27" s="43">
        <v>11</v>
      </c>
      <c r="Q27" s="20">
        <f>Таблица4[[#This Row],[место за 2 блок]]+Таблица4[[#This Row],[место 1 блок]]</f>
        <v>12</v>
      </c>
      <c r="R27" s="44">
        <v>8</v>
      </c>
    </row>
    <row r="28" spans="1:18" s="15" customFormat="1" ht="16" x14ac:dyDescent="0.2">
      <c r="A28" s="10" t="s">
        <v>142</v>
      </c>
      <c r="B28" s="5" t="s">
        <v>143</v>
      </c>
      <c r="C28" s="5" t="s">
        <v>144</v>
      </c>
      <c r="D28" s="6" t="s">
        <v>7</v>
      </c>
      <c r="E28" s="41">
        <v>75</v>
      </c>
      <c r="F28" s="51">
        <v>3</v>
      </c>
      <c r="G28" s="41">
        <v>1553</v>
      </c>
      <c r="H28" s="42">
        <v>8</v>
      </c>
      <c r="I28" s="41">
        <v>1075</v>
      </c>
      <c r="J28" s="42">
        <v>5</v>
      </c>
      <c r="K28" s="41">
        <v>758</v>
      </c>
      <c r="L28" s="52">
        <v>3</v>
      </c>
      <c r="M28" s="41">
        <v>87.8</v>
      </c>
      <c r="N28" s="42">
        <v>11</v>
      </c>
      <c r="O28" s="20">
        <f>Таблица4[[#This Row],[место]]+Таблица4[[#This Row],[место2]]+Таблица4[[#This Row],[место3]]+Таблица4[[#This Row],[место4]]</f>
        <v>27</v>
      </c>
      <c r="P28" s="50">
        <v>5</v>
      </c>
      <c r="Q28" s="20">
        <f>Таблица4[[#This Row],[место за 2 блок]]+Таблица4[[#This Row],[место 1 блок]]</f>
        <v>8</v>
      </c>
      <c r="R28" s="30">
        <v>5</v>
      </c>
    </row>
    <row r="29" spans="1:18" s="15" customFormat="1" ht="16" x14ac:dyDescent="0.2">
      <c r="A29" s="7" t="s">
        <v>185</v>
      </c>
      <c r="B29" s="8" t="s">
        <v>18</v>
      </c>
      <c r="C29" s="8" t="s">
        <v>19</v>
      </c>
      <c r="D29" s="9" t="s">
        <v>7</v>
      </c>
      <c r="E29" s="41">
        <v>80</v>
      </c>
      <c r="F29" s="51">
        <v>1</v>
      </c>
      <c r="G29" s="41">
        <v>1668</v>
      </c>
      <c r="H29" s="52">
        <v>2</v>
      </c>
      <c r="I29" s="41">
        <v>889</v>
      </c>
      <c r="J29" s="42">
        <v>9</v>
      </c>
      <c r="K29" s="41">
        <v>697</v>
      </c>
      <c r="L29" s="42">
        <v>6</v>
      </c>
      <c r="M29" s="41">
        <v>84.5</v>
      </c>
      <c r="N29" s="42">
        <v>7</v>
      </c>
      <c r="O29" s="20">
        <f>Таблица4[[#This Row],[место]]+Таблица4[[#This Row],[место2]]+Таблица4[[#This Row],[место3]]+Таблица4[[#This Row],[место4]]</f>
        <v>24</v>
      </c>
      <c r="P29" s="50">
        <v>4</v>
      </c>
      <c r="Q29" s="20">
        <f>Таблица4[[#This Row],[место за 2 блок]]+Таблица4[[#This Row],[место 1 блок]]</f>
        <v>5</v>
      </c>
      <c r="R29" s="30">
        <v>4</v>
      </c>
    </row>
    <row r="30" spans="1:18" ht="16" x14ac:dyDescent="0.2">
      <c r="A30" s="7" t="s">
        <v>194</v>
      </c>
      <c r="B30" s="8" t="s">
        <v>195</v>
      </c>
      <c r="C30" s="8" t="s">
        <v>196</v>
      </c>
      <c r="D30" s="6" t="s">
        <v>7</v>
      </c>
      <c r="E30" s="45">
        <v>60</v>
      </c>
      <c r="F30" s="50">
        <v>9</v>
      </c>
      <c r="G30" s="45">
        <v>1550</v>
      </c>
      <c r="H30" s="46">
        <v>9</v>
      </c>
      <c r="I30" s="45">
        <v>548</v>
      </c>
      <c r="J30" s="46">
        <v>17</v>
      </c>
      <c r="K30" s="45">
        <v>616</v>
      </c>
      <c r="L30" s="46">
        <v>12</v>
      </c>
      <c r="M30" s="45">
        <v>84.3</v>
      </c>
      <c r="N30" s="46">
        <v>6</v>
      </c>
      <c r="O30" s="45">
        <f>H30+J30+L30+N30</f>
        <v>44</v>
      </c>
      <c r="P30" s="54">
        <v>10</v>
      </c>
      <c r="Q30" s="45">
        <f>P30+F30</f>
        <v>19</v>
      </c>
      <c r="R30" s="55">
        <v>13</v>
      </c>
    </row>
    <row r="31" spans="1:18" ht="16" x14ac:dyDescent="0.2">
      <c r="A31" s="21" t="s">
        <v>197</v>
      </c>
      <c r="B31" s="5" t="s">
        <v>192</v>
      </c>
      <c r="C31" s="5" t="s">
        <v>134</v>
      </c>
      <c r="D31" s="6" t="s">
        <v>7</v>
      </c>
      <c r="E31" s="45">
        <v>61</v>
      </c>
      <c r="F31" s="50">
        <v>8</v>
      </c>
      <c r="G31" s="45">
        <v>1376</v>
      </c>
      <c r="H31" s="46">
        <v>15</v>
      </c>
      <c r="I31" s="45">
        <v>741</v>
      </c>
      <c r="J31" s="46">
        <v>13</v>
      </c>
      <c r="K31" s="45">
        <v>347</v>
      </c>
      <c r="L31" s="46">
        <v>17</v>
      </c>
      <c r="M31" s="45">
        <v>89</v>
      </c>
      <c r="N31" s="46">
        <v>14</v>
      </c>
      <c r="O31" s="45">
        <f>H31+J31+L31+N31</f>
        <v>59</v>
      </c>
      <c r="P31" s="54">
        <v>16</v>
      </c>
      <c r="Q31" s="45">
        <f>P31+F31</f>
        <v>24</v>
      </c>
      <c r="R31" s="55">
        <v>15</v>
      </c>
    </row>
    <row r="33" spans="13:13" ht="16" x14ac:dyDescent="0.15">
      <c r="M33" s="4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Старшая</vt:lpstr>
      <vt:lpstr>Средняя</vt:lpstr>
      <vt:lpstr>Младшая</vt:lpstr>
      <vt:lpstr>местo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2023-03-16T09:40:16Z</cp:lastPrinted>
  <dcterms:modified xsi:type="dcterms:W3CDTF">2023-04-26T09:41:52Z</dcterms:modified>
</cp:coreProperties>
</file>